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GIGABYTE\Documents\ZAVRŠNI RAČUN FINA, REVIZIJA, OBŽ\Završni račun 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7895" windowHeight="11790" firstSheet="2"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E288" i="9" s="1"/>
  <c r="B288" i="9" s="1"/>
  <c r="F288" i="9"/>
  <c r="F287" i="9"/>
  <c r="F286" i="9"/>
  <c r="H285" i="9"/>
  <c r="G285" i="9"/>
  <c r="E285" i="9" s="1"/>
  <c r="B285" i="9" s="1"/>
  <c r="F285" i="9"/>
  <c r="H284" i="9"/>
  <c r="G284" i="9"/>
  <c r="E284" i="9" s="1"/>
  <c r="B284" i="9" s="1"/>
  <c r="F284" i="9"/>
  <c r="H283" i="9"/>
  <c r="G283" i="9"/>
  <c r="F283" i="9"/>
  <c r="F282" i="9"/>
  <c r="H281" i="9"/>
  <c r="G281" i="9"/>
  <c r="F281" i="9"/>
  <c r="E281" i="9"/>
  <c r="B281" i="9" s="1"/>
  <c r="H280" i="9"/>
  <c r="G280" i="9"/>
  <c r="E280" i="9" s="1"/>
  <c r="B280" i="9" s="1"/>
  <c r="F280" i="9"/>
  <c r="F275" i="9" s="1"/>
  <c r="H279" i="9"/>
  <c r="G279" i="9"/>
  <c r="F279" i="9"/>
  <c r="F278" i="9"/>
  <c r="F277" i="9"/>
  <c r="F276" i="9"/>
  <c r="L274" i="9"/>
  <c r="F274" i="9" s="1"/>
  <c r="H274" i="9"/>
  <c r="I273" i="9"/>
  <c r="H273" i="9"/>
  <c r="F273" i="9"/>
  <c r="E273" i="9"/>
  <c r="B273" i="9" s="1"/>
  <c r="E272" i="9"/>
  <c r="M271" i="9"/>
  <c r="L271" i="9"/>
  <c r="F271" i="9" s="1"/>
  <c r="B271" i="9" s="1"/>
  <c r="E271" i="9"/>
  <c r="M270" i="9"/>
  <c r="L270" i="9"/>
  <c r="F270" i="9" s="1"/>
  <c r="B270" i="9" s="1"/>
  <c r="E270" i="9"/>
  <c r="M269" i="9"/>
  <c r="L269" i="9"/>
  <c r="F269" i="9"/>
  <c r="E269" i="9"/>
  <c r="B269" i="9" s="1"/>
  <c r="M268" i="9"/>
  <c r="L268" i="9"/>
  <c r="F268" i="9"/>
  <c r="E268" i="9"/>
  <c r="B268" i="9" s="1"/>
  <c r="M267" i="9"/>
  <c r="L267" i="9"/>
  <c r="F267" i="9" s="1"/>
  <c r="B267" i="9" s="1"/>
  <c r="E267" i="9"/>
  <c r="M266" i="9"/>
  <c r="L266" i="9"/>
  <c r="F266" i="9" s="1"/>
  <c r="B266" i="9" s="1"/>
  <c r="E266" i="9"/>
  <c r="M265" i="9"/>
  <c r="L265" i="9"/>
  <c r="F265" i="9"/>
  <c r="E265" i="9"/>
  <c r="B265" i="9" s="1"/>
  <c r="M264" i="9"/>
  <c r="L264" i="9"/>
  <c r="F264" i="9"/>
  <c r="E264" i="9"/>
  <c r="B264" i="9" s="1"/>
  <c r="M263" i="9"/>
  <c r="L263" i="9"/>
  <c r="F263" i="9" s="1"/>
  <c r="B263" i="9" s="1"/>
  <c r="E263" i="9"/>
  <c r="M262" i="9"/>
  <c r="L262" i="9"/>
  <c r="F262" i="9" s="1"/>
  <c r="B262" i="9" s="1"/>
  <c r="E262" i="9"/>
  <c r="M261" i="9"/>
  <c r="L261" i="9"/>
  <c r="F261" i="9"/>
  <c r="E261" i="9"/>
  <c r="B261" i="9" s="1"/>
  <c r="M260" i="9"/>
  <c r="L260" i="9"/>
  <c r="F260" i="9"/>
  <c r="E260" i="9"/>
  <c r="B260" i="9" s="1"/>
  <c r="M259" i="9"/>
  <c r="L259" i="9"/>
  <c r="F259" i="9" s="1"/>
  <c r="B259" i="9" s="1"/>
  <c r="E259" i="9"/>
  <c r="M258" i="9"/>
  <c r="L258" i="9"/>
  <c r="F258" i="9" s="1"/>
  <c r="B258" i="9" s="1"/>
  <c r="E258" i="9"/>
  <c r="M257" i="9"/>
  <c r="L257" i="9"/>
  <c r="F257" i="9"/>
  <c r="E257" i="9"/>
  <c r="B257" i="9" s="1"/>
  <c r="M256" i="9"/>
  <c r="L256" i="9"/>
  <c r="F256" i="9"/>
  <c r="E256" i="9"/>
  <c r="B256" i="9" s="1"/>
  <c r="M255" i="9"/>
  <c r="L255" i="9"/>
  <c r="F255" i="9" s="1"/>
  <c r="B255" i="9" s="1"/>
  <c r="E255" i="9"/>
  <c r="M254" i="9"/>
  <c r="L254" i="9"/>
  <c r="F254" i="9" s="1"/>
  <c r="B254" i="9" s="1"/>
  <c r="E254" i="9"/>
  <c r="M253" i="9"/>
  <c r="L253" i="9"/>
  <c r="F253" i="9"/>
  <c r="E253" i="9"/>
  <c r="B253" i="9" s="1"/>
  <c r="M252" i="9"/>
  <c r="L252" i="9"/>
  <c r="F252" i="9"/>
  <c r="E252" i="9"/>
  <c r="B252" i="9" s="1"/>
  <c r="M251" i="9"/>
  <c r="L251" i="9"/>
  <c r="F251" i="9" s="1"/>
  <c r="B251" i="9" s="1"/>
  <c r="E251" i="9"/>
  <c r="M250" i="9"/>
  <c r="L250" i="9"/>
  <c r="F250" i="9" s="1"/>
  <c r="B250" i="9" s="1"/>
  <c r="E250" i="9"/>
  <c r="M249" i="9"/>
  <c r="L249" i="9"/>
  <c r="F249" i="9"/>
  <c r="E249" i="9"/>
  <c r="B249" i="9" s="1"/>
  <c r="M248" i="9"/>
  <c r="L248" i="9"/>
  <c r="F248" i="9"/>
  <c r="E248" i="9"/>
  <c r="B248" i="9" s="1"/>
  <c r="M247" i="9"/>
  <c r="L247" i="9"/>
  <c r="F247" i="9" s="1"/>
  <c r="B247" i="9" s="1"/>
  <c r="E247" i="9"/>
  <c r="M246" i="9"/>
  <c r="L246" i="9"/>
  <c r="F246" i="9" s="1"/>
  <c r="B246" i="9" s="1"/>
  <c r="E246" i="9"/>
  <c r="M245" i="9"/>
  <c r="L245" i="9"/>
  <c r="F245" i="9"/>
  <c r="E245" i="9"/>
  <c r="B245" i="9" s="1"/>
  <c r="M244" i="9"/>
  <c r="L244" i="9"/>
  <c r="F244" i="9"/>
  <c r="E244" i="9"/>
  <c r="B244" i="9" s="1"/>
  <c r="M243" i="9"/>
  <c r="L243" i="9"/>
  <c r="F243" i="9" s="1"/>
  <c r="B243" i="9" s="1"/>
  <c r="E243" i="9"/>
  <c r="M242" i="9"/>
  <c r="L242" i="9"/>
  <c r="F242" i="9" s="1"/>
  <c r="B242" i="9" s="1"/>
  <c r="E242" i="9"/>
  <c r="M241" i="9"/>
  <c r="L241" i="9"/>
  <c r="F241" i="9"/>
  <c r="E241" i="9"/>
  <c r="B241" i="9" s="1"/>
  <c r="M240" i="9"/>
  <c r="L240" i="9"/>
  <c r="F240" i="9"/>
  <c r="E240" i="9"/>
  <c r="B240" i="9" s="1"/>
  <c r="M239" i="9"/>
  <c r="L239" i="9"/>
  <c r="F239" i="9" s="1"/>
  <c r="B239" i="9" s="1"/>
  <c r="E239" i="9"/>
  <c r="M238" i="9"/>
  <c r="L238" i="9"/>
  <c r="F238" i="9" s="1"/>
  <c r="B238" i="9" s="1"/>
  <c r="E238" i="9"/>
  <c r="M237" i="9"/>
  <c r="L237" i="9"/>
  <c r="F237" i="9"/>
  <c r="E237" i="9"/>
  <c r="B237" i="9" s="1"/>
  <c r="M236" i="9"/>
  <c r="L236" i="9"/>
  <c r="F236" i="9"/>
  <c r="E236" i="9"/>
  <c r="B236" i="9" s="1"/>
  <c r="M235" i="9"/>
  <c r="L235" i="9"/>
  <c r="F235" i="9" s="1"/>
  <c r="B235" i="9" s="1"/>
  <c r="E235" i="9"/>
  <c r="M234" i="9"/>
  <c r="L234" i="9"/>
  <c r="F234" i="9" s="1"/>
  <c r="B234" i="9" s="1"/>
  <c r="E234" i="9"/>
  <c r="M233" i="9"/>
  <c r="L233" i="9"/>
  <c r="F233" i="9"/>
  <c r="E233" i="9"/>
  <c r="B233" i="9" s="1"/>
  <c r="M232" i="9"/>
  <c r="L232" i="9"/>
  <c r="F232" i="9"/>
  <c r="E232" i="9"/>
  <c r="B232" i="9" s="1"/>
  <c r="M231" i="9"/>
  <c r="L231" i="9"/>
  <c r="F231" i="9" s="1"/>
  <c r="B231" i="9" s="1"/>
  <c r="E231" i="9"/>
  <c r="M230" i="9"/>
  <c r="L230" i="9"/>
  <c r="F230" i="9" s="1"/>
  <c r="B230" i="9" s="1"/>
  <c r="E230" i="9"/>
  <c r="M229" i="9"/>
  <c r="L229" i="9"/>
  <c r="F229" i="9"/>
  <c r="E229" i="9"/>
  <c r="B229" i="9" s="1"/>
  <c r="M228" i="9"/>
  <c r="L228" i="9"/>
  <c r="F228" i="9"/>
  <c r="E228" i="9"/>
  <c r="B228" i="9" s="1"/>
  <c r="M227" i="9"/>
  <c r="L227" i="9"/>
  <c r="F227" i="9" s="1"/>
  <c r="B227" i="9" s="1"/>
  <c r="E227" i="9"/>
  <c r="M226" i="9"/>
  <c r="L226" i="9"/>
  <c r="F226" i="9" s="1"/>
  <c r="B226" i="9" s="1"/>
  <c r="E226" i="9"/>
  <c r="H225" i="9"/>
  <c r="G225" i="9"/>
  <c r="F225" i="9"/>
  <c r="E225" i="9"/>
  <c r="B225" i="9" s="1"/>
  <c r="M224" i="9"/>
  <c r="L224" i="9"/>
  <c r="F224" i="9"/>
  <c r="E224" i="9"/>
  <c r="M223" i="9"/>
  <c r="L223" i="9"/>
  <c r="F223" i="9" s="1"/>
  <c r="B223" i="9" s="1"/>
  <c r="E223" i="9"/>
  <c r="M222" i="9"/>
  <c r="L222" i="9"/>
  <c r="E222" i="9"/>
  <c r="M221" i="9"/>
  <c r="L221" i="9"/>
  <c r="E221" i="9"/>
  <c r="M220" i="9"/>
  <c r="L220" i="9"/>
  <c r="F220" i="9"/>
  <c r="E220" i="9"/>
  <c r="M219" i="9"/>
  <c r="L219" i="9"/>
  <c r="F219" i="9" s="1"/>
  <c r="B219" i="9" s="1"/>
  <c r="E219" i="9"/>
  <c r="M218" i="9"/>
  <c r="L218" i="9"/>
  <c r="F218" i="9" s="1"/>
  <c r="B218" i="9" s="1"/>
  <c r="E218" i="9"/>
  <c r="M217" i="9"/>
  <c r="L217" i="9"/>
  <c r="F217" i="9"/>
  <c r="E217" i="9"/>
  <c r="M216" i="9"/>
  <c r="L216" i="9"/>
  <c r="E216" i="9"/>
  <c r="M215" i="9"/>
  <c r="L215" i="9"/>
  <c r="F215" i="9" s="1"/>
  <c r="E215" i="9"/>
  <c r="B215" i="9" s="1"/>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F147" i="9"/>
  <c r="E147" i="9"/>
  <c r="B147" i="9" s="1"/>
  <c r="H146" i="9"/>
  <c r="E146" i="9" s="1"/>
  <c r="B146" i="9" s="1"/>
  <c r="G146" i="9"/>
  <c r="F146" i="9"/>
  <c r="H145" i="9"/>
  <c r="G145" i="9"/>
  <c r="E145" i="9" s="1"/>
  <c r="B145" i="9" s="1"/>
  <c r="F145" i="9"/>
  <c r="H144" i="9"/>
  <c r="G144" i="9"/>
  <c r="E144" i="9" s="1"/>
  <c r="B144" i="9" s="1"/>
  <c r="F144" i="9"/>
  <c r="H143" i="9"/>
  <c r="G143" i="9"/>
  <c r="F143" i="9"/>
  <c r="E143" i="9"/>
  <c r="B143" i="9" s="1"/>
  <c r="F142" i="9"/>
  <c r="H141" i="9"/>
  <c r="G141" i="9"/>
  <c r="E141" i="9" s="1"/>
  <c r="B141" i="9" s="1"/>
  <c r="F141" i="9"/>
  <c r="H140" i="9"/>
  <c r="G140" i="9"/>
  <c r="E140" i="9" s="1"/>
  <c r="B140" i="9" s="1"/>
  <c r="F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s="1"/>
  <c r="H134" i="9"/>
  <c r="E134" i="9" s="1"/>
  <c r="B134" i="9" s="1"/>
  <c r="G134" i="9"/>
  <c r="F134" i="9"/>
  <c r="H133" i="9"/>
  <c r="G133" i="9"/>
  <c r="E133" i="9" s="1"/>
  <c r="B133" i="9" s="1"/>
  <c r="F133" i="9"/>
  <c r="H132" i="9"/>
  <c r="G132" i="9"/>
  <c r="E132" i="9" s="1"/>
  <c r="B132" i="9" s="1"/>
  <c r="F132" i="9"/>
  <c r="H131" i="9"/>
  <c r="G131" i="9"/>
  <c r="F131" i="9"/>
  <c r="E131" i="9"/>
  <c r="B131" i="9" s="1"/>
  <c r="H130" i="9"/>
  <c r="E130" i="9" s="1"/>
  <c r="B130" i="9" s="1"/>
  <c r="G130" i="9"/>
  <c r="F130" i="9"/>
  <c r="H129" i="9"/>
  <c r="G129" i="9"/>
  <c r="E129" i="9" s="1"/>
  <c r="B129" i="9" s="1"/>
  <c r="F129" i="9"/>
  <c r="H128" i="9"/>
  <c r="G128" i="9"/>
  <c r="E128" i="9" s="1"/>
  <c r="B128" i="9" s="1"/>
  <c r="F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E123" i="9"/>
  <c r="B123" i="9" s="1"/>
  <c r="H122" i="9"/>
  <c r="E122" i="9" s="1"/>
  <c r="B122" i="9" s="1"/>
  <c r="G122" i="9"/>
  <c r="F122" i="9"/>
  <c r="H121" i="9"/>
  <c r="G121" i="9"/>
  <c r="E121" i="9" s="1"/>
  <c r="B121" i="9" s="1"/>
  <c r="F121" i="9"/>
  <c r="H120" i="9"/>
  <c r="G120" i="9"/>
  <c r="E120" i="9" s="1"/>
  <c r="B120" i="9" s="1"/>
  <c r="F120" i="9"/>
  <c r="H119" i="9"/>
  <c r="G119" i="9"/>
  <c r="F119" i="9"/>
  <c r="E119" i="9"/>
  <c r="B119" i="9" s="1"/>
  <c r="H118" i="9"/>
  <c r="E118" i="9" s="1"/>
  <c r="B118" i="9" s="1"/>
  <c r="G118" i="9"/>
  <c r="F118" i="9"/>
  <c r="H117" i="9"/>
  <c r="G117" i="9"/>
  <c r="E117" i="9" s="1"/>
  <c r="B117" i="9" s="1"/>
  <c r="F117" i="9"/>
  <c r="H116" i="9"/>
  <c r="G116" i="9"/>
  <c r="E116" i="9" s="1"/>
  <c r="B116" i="9" s="1"/>
  <c r="F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s="1"/>
  <c r="H110" i="9"/>
  <c r="E110" i="9" s="1"/>
  <c r="B110" i="9" s="1"/>
  <c r="G110" i="9"/>
  <c r="F110" i="9"/>
  <c r="H109" i="9"/>
  <c r="G109" i="9"/>
  <c r="E109" i="9" s="1"/>
  <c r="B109" i="9" s="1"/>
  <c r="F109" i="9"/>
  <c r="H108" i="9"/>
  <c r="G108" i="9"/>
  <c r="E108" i="9" s="1"/>
  <c r="B108" i="9" s="1"/>
  <c r="F108" i="9"/>
  <c r="H107" i="9"/>
  <c r="G107" i="9"/>
  <c r="F107" i="9"/>
  <c r="E107" i="9"/>
  <c r="B107" i="9" s="1"/>
  <c r="H106" i="9"/>
  <c r="E106" i="9" s="1"/>
  <c r="B106" i="9" s="1"/>
  <c r="G106" i="9"/>
  <c r="F106" i="9"/>
  <c r="H105" i="9"/>
  <c r="G105" i="9"/>
  <c r="E105" i="9" s="1"/>
  <c r="B105" i="9" s="1"/>
  <c r="F105" i="9"/>
  <c r="H104" i="9"/>
  <c r="G104" i="9"/>
  <c r="E104" i="9" s="1"/>
  <c r="B104" i="9" s="1"/>
  <c r="F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E98" i="9" s="1"/>
  <c r="B98" i="9" s="1"/>
  <c r="G98" i="9"/>
  <c r="F98" i="9"/>
  <c r="H97" i="9"/>
  <c r="G97" i="9"/>
  <c r="E97" i="9" s="1"/>
  <c r="B97" i="9" s="1"/>
  <c r="F97" i="9"/>
  <c r="H96" i="9"/>
  <c r="G96" i="9"/>
  <c r="E96" i="9" s="1"/>
  <c r="B96" i="9" s="1"/>
  <c r="F96" i="9"/>
  <c r="H95" i="9"/>
  <c r="G95" i="9"/>
  <c r="F95" i="9"/>
  <c r="E95" i="9"/>
  <c r="B95" i="9" s="1"/>
  <c r="H94" i="9"/>
  <c r="E94" i="9" s="1"/>
  <c r="B94" i="9" s="1"/>
  <c r="G94" i="9"/>
  <c r="F94" i="9"/>
  <c r="H93" i="9"/>
  <c r="G93" i="9"/>
  <c r="E93" i="9" s="1"/>
  <c r="B93" i="9" s="1"/>
  <c r="F93" i="9"/>
  <c r="H92" i="9"/>
  <c r="G92" i="9"/>
  <c r="E92" i="9" s="1"/>
  <c r="B92" i="9" s="1"/>
  <c r="F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E82" i="9" s="1"/>
  <c r="B82" i="9" s="1"/>
  <c r="G82" i="9"/>
  <c r="F82" i="9"/>
  <c r="H81" i="9"/>
  <c r="G81" i="9"/>
  <c r="E81" i="9" s="1"/>
  <c r="B81" i="9" s="1"/>
  <c r="F81" i="9"/>
  <c r="H80" i="9"/>
  <c r="G80" i="9"/>
  <c r="E80" i="9" s="1"/>
  <c r="B80" i="9" s="1"/>
  <c r="F80" i="9"/>
  <c r="H79" i="9"/>
  <c r="G79" i="9"/>
  <c r="F79" i="9"/>
  <c r="E79" i="9"/>
  <c r="B79" i="9" s="1"/>
  <c r="H78" i="9"/>
  <c r="E78" i="9" s="1"/>
  <c r="B78" i="9" s="1"/>
  <c r="G78" i="9"/>
  <c r="F78" i="9"/>
  <c r="H77" i="9"/>
  <c r="G77" i="9"/>
  <c r="E77" i="9" s="1"/>
  <c r="B77" i="9" s="1"/>
  <c r="F77" i="9"/>
  <c r="H76" i="9"/>
  <c r="G76" i="9"/>
  <c r="E76" i="9" s="1"/>
  <c r="B76" i="9" s="1"/>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F45" i="9"/>
  <c r="H44" i="9"/>
  <c r="G44" i="9"/>
  <c r="F44" i="9"/>
  <c r="H43" i="9"/>
  <c r="E43" i="9" s="1"/>
  <c r="B43" i="9" s="1"/>
  <c r="G43" i="9"/>
  <c r="F43" i="9"/>
  <c r="H42" i="9"/>
  <c r="G42" i="9"/>
  <c r="E42" i="9" s="1"/>
  <c r="B42" i="9" s="1"/>
  <c r="F42" i="9"/>
  <c r="H41" i="9"/>
  <c r="G41" i="9"/>
  <c r="E41" i="9" s="1"/>
  <c r="B41" i="9" s="1"/>
  <c r="F41" i="9"/>
  <c r="H40" i="9"/>
  <c r="G40" i="9"/>
  <c r="F40" i="9"/>
  <c r="H39" i="9"/>
  <c r="E39" i="9" s="1"/>
  <c r="B39" i="9" s="1"/>
  <c r="G39" i="9"/>
  <c r="F39" i="9"/>
  <c r="H38" i="9"/>
  <c r="G38" i="9"/>
  <c r="E38" i="9" s="1"/>
  <c r="B38" i="9" s="1"/>
  <c r="F38" i="9"/>
  <c r="H37" i="9"/>
  <c r="G37" i="9"/>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G31" i="9"/>
  <c r="F31" i="9"/>
  <c r="E31" i="9"/>
  <c r="B31" i="9" s="1"/>
  <c r="H30" i="9"/>
  <c r="G30" i="9"/>
  <c r="E30" i="9" s="1"/>
  <c r="B30" i="9" s="1"/>
  <c r="F30" i="9"/>
  <c r="H29" i="9"/>
  <c r="G29" i="9"/>
  <c r="E29" i="9" s="1"/>
  <c r="B29" i="9" s="1"/>
  <c r="F29" i="9"/>
  <c r="H28" i="9"/>
  <c r="E28" i="9" s="1"/>
  <c r="B28" i="9" s="1"/>
  <c r="G28" i="9"/>
  <c r="F28" i="9"/>
  <c r="H27" i="9"/>
  <c r="G27" i="9"/>
  <c r="F27" i="9"/>
  <c r="E27" i="9"/>
  <c r="B27" i="9" s="1"/>
  <c r="H26" i="9"/>
  <c r="G26" i="9"/>
  <c r="F26" i="9"/>
  <c r="H25" i="9"/>
  <c r="G25" i="9"/>
  <c r="F25" i="9"/>
  <c r="E25" i="9"/>
  <c r="B25" i="9" s="1"/>
  <c r="H24" i="9"/>
  <c r="G24" i="9"/>
  <c r="F24" i="9"/>
  <c r="E24" i="9"/>
  <c r="B24" i="9" s="1"/>
  <c r="H23" i="9"/>
  <c r="G23" i="9"/>
  <c r="E23" i="9" s="1"/>
  <c r="B23" i="9" s="1"/>
  <c r="F23" i="9"/>
  <c r="H22" i="9"/>
  <c r="G22" i="9"/>
  <c r="F22" i="9"/>
  <c r="H21" i="9"/>
  <c r="E21" i="9" s="1"/>
  <c r="B21" i="9" s="1"/>
  <c r="G21" i="9"/>
  <c r="F21" i="9"/>
  <c r="F20" i="9"/>
  <c r="F4" i="9"/>
  <c r="O3" i="9"/>
  <c r="G274" i="9" s="1"/>
  <c r="I3" i="9"/>
  <c r="H3" i="9"/>
  <c r="G3" i="9"/>
  <c r="D101" i="8"/>
  <c r="C1576" i="1" s="1"/>
  <c r="H1576" i="1" s="1"/>
  <c r="D95" i="8"/>
  <c r="D90" i="8"/>
  <c r="D85" i="8"/>
  <c r="D80" i="8"/>
  <c r="D75" i="8"/>
  <c r="D70" i="8"/>
  <c r="D65" i="8"/>
  <c r="D60" i="8"/>
  <c r="D55" i="8"/>
  <c r="D49" i="8" s="1"/>
  <c r="D43" i="8" s="1"/>
  <c r="D50" i="8"/>
  <c r="D44" i="8"/>
  <c r="D36" i="8"/>
  <c r="D26" i="8"/>
  <c r="D24" i="8" s="1"/>
  <c r="C1499" i="1" s="1"/>
  <c r="D18" i="8"/>
  <c r="D8" i="8"/>
  <c r="D6" i="8" s="1"/>
  <c r="E44" i="7"/>
  <c r="D44" i="7"/>
  <c r="E39" i="7"/>
  <c r="D39" i="7"/>
  <c r="D38" i="7" s="1"/>
  <c r="E38" i="7"/>
  <c r="E30" i="7"/>
  <c r="D30" i="7"/>
  <c r="E23" i="7"/>
  <c r="D23" i="7"/>
  <c r="D22" i="7"/>
  <c r="E7" i="7"/>
  <c r="E6" i="7" s="1"/>
  <c r="D7" i="7"/>
  <c r="D6" i="7"/>
  <c r="D5" i="7"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E141"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50" i="5" s="1"/>
  <c r="F249" i="5"/>
  <c r="F248" i="5"/>
  <c r="F247" i="5"/>
  <c r="E246" i="5"/>
  <c r="D1223" i="1" s="1"/>
  <c r="D246" i="5"/>
  <c r="D245" i="5" s="1"/>
  <c r="F244" i="5"/>
  <c r="F243" i="5"/>
  <c r="F242" i="5"/>
  <c r="E242" i="5"/>
  <c r="D242" i="5"/>
  <c r="F241" i="5"/>
  <c r="F240" i="5"/>
  <c r="E239" i="5"/>
  <c r="E238" i="5" s="1"/>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G292" i="9" s="1"/>
  <c r="F205" i="5"/>
  <c r="F204" i="5"/>
  <c r="F203" i="5"/>
  <c r="F202" i="5"/>
  <c r="F201" i="5"/>
  <c r="F200" i="5"/>
  <c r="F199" i="5"/>
  <c r="F198" i="5"/>
  <c r="E198" i="5"/>
  <c r="D198" i="5"/>
  <c r="F197" i="5"/>
  <c r="F196" i="5"/>
  <c r="F195" i="5"/>
  <c r="F194" i="5"/>
  <c r="F193" i="5"/>
  <c r="F192" i="5"/>
  <c r="E191" i="5"/>
  <c r="E190" i="5" s="1"/>
  <c r="H291" i="9" s="1"/>
  <c r="D191" i="5"/>
  <c r="F191" i="5" s="1"/>
  <c r="F189" i="5"/>
  <c r="F188" i="5"/>
  <c r="F187" i="5"/>
  <c r="F186" i="5"/>
  <c r="F185" i="5"/>
  <c r="F184" i="5"/>
  <c r="F183" i="5"/>
  <c r="F182" i="5"/>
  <c r="F181" i="5"/>
  <c r="E180" i="5"/>
  <c r="D180" i="5"/>
  <c r="F180" i="5" s="1"/>
  <c r="F179" i="5"/>
  <c r="F178" i="5"/>
  <c r="E177" i="5"/>
  <c r="H289" i="9" s="1"/>
  <c r="D177" i="5"/>
  <c r="G289"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D1124" i="1" s="1"/>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F86" i="5"/>
  <c r="F85" i="5"/>
  <c r="F84" i="5"/>
  <c r="F83" i="5"/>
  <c r="F82" i="5"/>
  <c r="F81" i="5"/>
  <c r="F80" i="5"/>
  <c r="E79" i="5"/>
  <c r="E78" i="5" s="1"/>
  <c r="D79" i="5"/>
  <c r="D78" i="5" s="1"/>
  <c r="F77" i="5"/>
  <c r="F76" i="5"/>
  <c r="F75" i="5"/>
  <c r="F74" i="5"/>
  <c r="F73" i="5"/>
  <c r="F72" i="5"/>
  <c r="F71" i="5"/>
  <c r="E70" i="5"/>
  <c r="E69" i="5" s="1"/>
  <c r="D1047" i="1" s="1"/>
  <c r="D70" i="5"/>
  <c r="D69" i="5"/>
  <c r="C1047" i="1" s="1"/>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1007" i="1" s="1"/>
  <c r="D29" i="5"/>
  <c r="F28" i="5"/>
  <c r="F27" i="5"/>
  <c r="F26" i="5"/>
  <c r="F25" i="5"/>
  <c r="F24" i="5"/>
  <c r="F23" i="5"/>
  <c r="F22" i="5"/>
  <c r="F21" i="5"/>
  <c r="F20" i="5"/>
  <c r="E19" i="5"/>
  <c r="D997" i="1" s="1"/>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D594" i="4"/>
  <c r="E593" i="4"/>
  <c r="F592" i="4"/>
  <c r="F591" i="4"/>
  <c r="F590" i="4"/>
  <c r="E590" i="4"/>
  <c r="D590" i="4"/>
  <c r="F589" i="4"/>
  <c r="F588" i="4"/>
  <c r="F587" i="4"/>
  <c r="E587" i="4"/>
  <c r="D587" i="4"/>
  <c r="F586" i="4"/>
  <c r="F585" i="4"/>
  <c r="E585" i="4"/>
  <c r="D585" i="4"/>
  <c r="F584" i="4"/>
  <c r="F583" i="4"/>
  <c r="F582" i="4"/>
  <c r="E581" i="4"/>
  <c r="D581" i="4"/>
  <c r="F581"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9" i="4" s="1"/>
  <c r="F527" i="4"/>
  <c r="F526" i="4"/>
  <c r="E525" i="4"/>
  <c r="D525" i="4"/>
  <c r="F525" i="4" s="1"/>
  <c r="F524" i="4"/>
  <c r="F523" i="4"/>
  <c r="F522" i="4"/>
  <c r="E522" i="4"/>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4" i="4" s="1"/>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E427" i="4"/>
  <c r="E421" i="4" s="1"/>
  <c r="D427" i="4"/>
  <c r="F427" i="4" s="1"/>
  <c r="F426" i="4"/>
  <c r="F425" i="4"/>
  <c r="F424" i="4"/>
  <c r="F423" i="4"/>
  <c r="E422" i="4"/>
  <c r="D422" i="4"/>
  <c r="F422" i="4" s="1"/>
  <c r="E418" i="4"/>
  <c r="D418" i="4"/>
  <c r="F418" i="4" s="1"/>
  <c r="E417" i="4"/>
  <c r="D417" i="4"/>
  <c r="E416" i="4"/>
  <c r="E643" i="4" s="1"/>
  <c r="D637" i="1" s="1"/>
  <c r="D416" i="4"/>
  <c r="D643" i="4" s="1"/>
  <c r="F643" i="4" s="1"/>
  <c r="F411" i="4"/>
  <c r="F410" i="4"/>
  <c r="F409" i="4"/>
  <c r="F406" i="4"/>
  <c r="F405" i="4"/>
  <c r="F404" i="4"/>
  <c r="F403" i="4"/>
  <c r="F402" i="4"/>
  <c r="E402" i="4"/>
  <c r="D402" i="4"/>
  <c r="F401" i="4"/>
  <c r="F400" i="4"/>
  <c r="E400" i="4"/>
  <c r="D400" i="4"/>
  <c r="F399" i="4"/>
  <c r="F398" i="4"/>
  <c r="E397" i="4"/>
  <c r="D397" i="4"/>
  <c r="F397" i="4" s="1"/>
  <c r="E396" i="4"/>
  <c r="F395" i="4"/>
  <c r="F394" i="4"/>
  <c r="F393" i="4"/>
  <c r="F392"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F356" i="4"/>
  <c r="E356" i="4"/>
  <c r="D356" i="4"/>
  <c r="F355" i="4"/>
  <c r="F354" i="4"/>
  <c r="F353" i="4"/>
  <c r="E352" i="4"/>
  <c r="E351" i="4" s="1"/>
  <c r="D352" i="4"/>
  <c r="F352" i="4" s="1"/>
  <c r="F351" i="4"/>
  <c r="D351" i="4"/>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F310" i="4"/>
  <c r="F309" i="4"/>
  <c r="F308" i="4"/>
  <c r="F307" i="4"/>
  <c r="F306" i="4"/>
  <c r="F305" i="4"/>
  <c r="F304" i="4"/>
  <c r="E304" i="4"/>
  <c r="D304" i="4"/>
  <c r="F303" i="4"/>
  <c r="F302" i="4"/>
  <c r="F301" i="4"/>
  <c r="E300" i="4"/>
  <c r="E299" i="4" s="1"/>
  <c r="D300" i="4"/>
  <c r="F300" i="4" s="1"/>
  <c r="F299" i="4"/>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E263" i="4" s="1"/>
  <c r="D259" i="1" s="1"/>
  <c r="G259" i="1" s="1"/>
  <c r="D273" i="4"/>
  <c r="F272" i="4"/>
  <c r="F271" i="4"/>
  <c r="F270" i="4"/>
  <c r="F269" i="4"/>
  <c r="F268" i="4"/>
  <c r="E268" i="4"/>
  <c r="D268" i="4"/>
  <c r="F267" i="4"/>
  <c r="F266" i="4"/>
  <c r="F265" i="4"/>
  <c r="E264" i="4"/>
  <c r="D264" i="4"/>
  <c r="D263"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27" i="1" s="1"/>
  <c r="G227" i="1" s="1"/>
  <c r="D231" i="4"/>
  <c r="F230" i="4"/>
  <c r="F229" i="4"/>
  <c r="E228" i="4"/>
  <c r="D228" i="4"/>
  <c r="F228" i="4" s="1"/>
  <c r="F227" i="4"/>
  <c r="F226" i="4"/>
  <c r="F225" i="4"/>
  <c r="E225" i="4"/>
  <c r="D225" i="4"/>
  <c r="F223" i="4"/>
  <c r="F222" i="4"/>
  <c r="F221" i="4"/>
  <c r="F220" i="4"/>
  <c r="E219" i="4"/>
  <c r="D219" i="4"/>
  <c r="F219" i="4" s="1"/>
  <c r="F218" i="4"/>
  <c r="F217" i="4"/>
  <c r="E216" i="4"/>
  <c r="D216" i="4"/>
  <c r="D215" i="4" s="1"/>
  <c r="F215" i="4" s="1"/>
  <c r="E215"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F140" i="4"/>
  <c r="E140" i="4"/>
  <c r="D140" i="4"/>
  <c r="D139" i="4" s="1"/>
  <c r="F139" i="4" s="1"/>
  <c r="E139" i="4"/>
  <c r="F138" i="4"/>
  <c r="F137" i="4"/>
  <c r="F136" i="4"/>
  <c r="F135" i="4"/>
  <c r="E134" i="4"/>
  <c r="D134" i="4"/>
  <c r="E133" i="4"/>
  <c r="F132" i="4"/>
  <c r="F131" i="4"/>
  <c r="F130" i="4"/>
  <c r="F129" i="4"/>
  <c r="F128" i="4"/>
  <c r="E128" i="4"/>
  <c r="D128" i="4"/>
  <c r="F127" i="4"/>
  <c r="F126" i="4"/>
  <c r="E125" i="4"/>
  <c r="E124" i="4" s="1"/>
  <c r="D125" i="4"/>
  <c r="F125" i="4" s="1"/>
  <c r="F124" i="4"/>
  <c r="D124" i="4"/>
  <c r="F123" i="4"/>
  <c r="F122" i="4"/>
  <c r="F121" i="4"/>
  <c r="E120" i="4"/>
  <c r="D120" i="4"/>
  <c r="F120" i="4" s="1"/>
  <c r="F119" i="4"/>
  <c r="F118" i="4"/>
  <c r="F117" i="4"/>
  <c r="F116" i="4"/>
  <c r="F115" i="4"/>
  <c r="F114" i="4"/>
  <c r="F113" i="4"/>
  <c r="E112" i="4"/>
  <c r="D108" i="1"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3" i="4"/>
  <c r="F52" i="4"/>
  <c r="E51" i="4"/>
  <c r="D51" i="4"/>
  <c r="F51" i="4" s="1"/>
  <c r="F49" i="4"/>
  <c r="F48" i="4"/>
  <c r="F47" i="4"/>
  <c r="F46" i="4"/>
  <c r="F45" i="4"/>
  <c r="E45" i="4"/>
  <c r="E44" i="4" s="1"/>
  <c r="D45" i="4"/>
  <c r="F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E7" i="4"/>
  <c r="I36" i="3"/>
  <c r="G36" i="3"/>
  <c r="B36" i="3"/>
  <c r="I35" i="3"/>
  <c r="G35" i="3"/>
  <c r="B35" i="3"/>
  <c r="G34" i="3"/>
  <c r="B34" i="3"/>
  <c r="I33" i="3"/>
  <c r="G33" i="3"/>
  <c r="B33" i="3"/>
  <c r="I32" i="3"/>
  <c r="H32" i="3"/>
  <c r="G32" i="3"/>
  <c r="B32" i="3"/>
  <c r="I31" i="3"/>
  <c r="H31" i="3"/>
  <c r="G31" i="3"/>
  <c r="B31" i="3"/>
  <c r="H30" i="3"/>
  <c r="G30" i="3"/>
  <c r="B30" i="3"/>
  <c r="H29" i="3"/>
  <c r="G29" i="3"/>
  <c r="B29" i="3"/>
  <c r="I28" i="3"/>
  <c r="G28" i="3"/>
  <c r="B28" i="3"/>
  <c r="I27" i="3"/>
  <c r="H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7" i="1"/>
  <c r="C1577" i="1"/>
  <c r="G1577" i="1" s="1"/>
  <c r="G1575" i="1"/>
  <c r="C1575" i="1"/>
  <c r="H1575" i="1" s="1"/>
  <c r="C1574" i="1"/>
  <c r="H1573" i="1"/>
  <c r="C1573" i="1"/>
  <c r="G1573" i="1" s="1"/>
  <c r="H1572" i="1"/>
  <c r="G1572" i="1"/>
  <c r="C1572" i="1"/>
  <c r="G1571" i="1"/>
  <c r="C1571" i="1"/>
  <c r="H1571" i="1" s="1"/>
  <c r="C1570" i="1"/>
  <c r="H1569" i="1"/>
  <c r="C1569" i="1"/>
  <c r="G1569" i="1" s="1"/>
  <c r="H1568" i="1"/>
  <c r="G1568" i="1"/>
  <c r="C1568" i="1"/>
  <c r="G1567" i="1"/>
  <c r="C1567" i="1"/>
  <c r="H1567" i="1" s="1"/>
  <c r="C1566" i="1"/>
  <c r="H1565" i="1"/>
  <c r="C1565" i="1"/>
  <c r="G1565" i="1" s="1"/>
  <c r="H1564" i="1"/>
  <c r="G1564" i="1"/>
  <c r="C1564" i="1"/>
  <c r="G1563" i="1"/>
  <c r="C1563" i="1"/>
  <c r="H1563" i="1" s="1"/>
  <c r="C1562" i="1"/>
  <c r="H1561" i="1"/>
  <c r="C1561" i="1"/>
  <c r="G1561" i="1" s="1"/>
  <c r="H1560" i="1"/>
  <c r="G1560" i="1"/>
  <c r="C1560" i="1"/>
  <c r="G1559" i="1"/>
  <c r="C1559" i="1"/>
  <c r="H1559" i="1" s="1"/>
  <c r="C1558" i="1"/>
  <c r="H1557" i="1"/>
  <c r="C1557" i="1"/>
  <c r="G1557" i="1" s="1"/>
  <c r="H1556" i="1"/>
  <c r="G1556" i="1"/>
  <c r="C1556" i="1"/>
  <c r="G1555" i="1"/>
  <c r="C1555" i="1"/>
  <c r="H1555" i="1" s="1"/>
  <c r="C1554" i="1"/>
  <c r="H1553" i="1"/>
  <c r="C1553" i="1"/>
  <c r="G1553" i="1" s="1"/>
  <c r="H1552" i="1"/>
  <c r="G1552" i="1"/>
  <c r="C1552" i="1"/>
  <c r="G1551" i="1"/>
  <c r="C1551" i="1"/>
  <c r="H1551" i="1" s="1"/>
  <c r="C1550" i="1"/>
  <c r="H1549" i="1"/>
  <c r="G1549" i="1"/>
  <c r="C1549" i="1"/>
  <c r="H1548" i="1"/>
  <c r="G1548" i="1"/>
  <c r="C1548" i="1"/>
  <c r="G1547" i="1"/>
  <c r="C1547" i="1"/>
  <c r="H1547" i="1" s="1"/>
  <c r="C1546" i="1"/>
  <c r="H1545" i="1"/>
  <c r="G1545" i="1"/>
  <c r="C1545" i="1"/>
  <c r="H1544" i="1"/>
  <c r="G1544" i="1"/>
  <c r="C1544" i="1"/>
  <c r="G1543" i="1"/>
  <c r="C1543" i="1"/>
  <c r="H1543" i="1" s="1"/>
  <c r="C1542" i="1"/>
  <c r="H1541" i="1"/>
  <c r="G1541" i="1"/>
  <c r="C1541" i="1"/>
  <c r="H1540" i="1"/>
  <c r="G1540" i="1"/>
  <c r="C1540" i="1"/>
  <c r="G1539" i="1"/>
  <c r="C1539" i="1"/>
  <c r="H1539" i="1" s="1"/>
  <c r="C1538" i="1"/>
  <c r="H1537" i="1"/>
  <c r="G1537" i="1"/>
  <c r="C1537" i="1"/>
  <c r="H1536" i="1"/>
  <c r="G1536" i="1"/>
  <c r="C1536" i="1"/>
  <c r="G1535" i="1"/>
  <c r="C1535" i="1"/>
  <c r="H1535" i="1" s="1"/>
  <c r="C1534" i="1"/>
  <c r="H1533" i="1"/>
  <c r="G1533" i="1"/>
  <c r="C1533" i="1"/>
  <c r="H1532" i="1"/>
  <c r="G1532" i="1"/>
  <c r="C1532" i="1"/>
  <c r="G1531" i="1"/>
  <c r="C1531" i="1"/>
  <c r="H1531" i="1" s="1"/>
  <c r="C1530" i="1"/>
  <c r="H1529" i="1"/>
  <c r="G1529" i="1"/>
  <c r="C1529" i="1"/>
  <c r="H1528" i="1"/>
  <c r="G1528" i="1"/>
  <c r="C1528" i="1"/>
  <c r="G1527" i="1"/>
  <c r="C1527" i="1"/>
  <c r="H1527" i="1" s="1"/>
  <c r="C1526" i="1"/>
  <c r="H1525" i="1"/>
  <c r="G1525" i="1"/>
  <c r="C1525" i="1"/>
  <c r="H1524" i="1"/>
  <c r="G1524" i="1"/>
  <c r="C1524" i="1"/>
  <c r="G1523" i="1"/>
  <c r="C1523" i="1"/>
  <c r="H1523" i="1" s="1"/>
  <c r="C1522" i="1"/>
  <c r="H1521" i="1"/>
  <c r="G1521" i="1"/>
  <c r="C1521" i="1"/>
  <c r="H1520" i="1"/>
  <c r="G1520" i="1"/>
  <c r="C1520" i="1"/>
  <c r="G1519" i="1"/>
  <c r="C1519" i="1"/>
  <c r="H1519" i="1" s="1"/>
  <c r="C1518" i="1"/>
  <c r="H1516" i="1"/>
  <c r="G1516" i="1"/>
  <c r="C1516" i="1"/>
  <c r="G1515" i="1"/>
  <c r="C1515" i="1"/>
  <c r="H1515" i="1" s="1"/>
  <c r="C1514" i="1"/>
  <c r="H1513" i="1"/>
  <c r="G1513" i="1"/>
  <c r="C1513" i="1"/>
  <c r="H1512" i="1"/>
  <c r="G1512" i="1"/>
  <c r="C1512" i="1"/>
  <c r="G1511" i="1"/>
  <c r="C1511" i="1"/>
  <c r="H1511" i="1" s="1"/>
  <c r="C1510" i="1"/>
  <c r="H1509" i="1"/>
  <c r="C1509" i="1"/>
  <c r="G1509" i="1" s="1"/>
  <c r="H1508" i="1"/>
  <c r="G1508" i="1"/>
  <c r="C1508" i="1"/>
  <c r="G1507" i="1"/>
  <c r="C1507" i="1"/>
  <c r="H1507" i="1" s="1"/>
  <c r="C1506" i="1"/>
  <c r="H1505" i="1"/>
  <c r="C1505" i="1"/>
  <c r="G1505" i="1" s="1"/>
  <c r="H1504" i="1"/>
  <c r="G1504" i="1"/>
  <c r="C1504" i="1"/>
  <c r="C1503" i="1"/>
  <c r="H1503" i="1" s="1"/>
  <c r="C1502" i="1"/>
  <c r="C1501" i="1"/>
  <c r="G1501" i="1" s="1"/>
  <c r="H1500" i="1"/>
  <c r="G1500" i="1"/>
  <c r="C1500" i="1"/>
  <c r="C1498" i="1"/>
  <c r="C1497" i="1"/>
  <c r="G1497" i="1" s="1"/>
  <c r="C1496" i="1"/>
  <c r="H1495" i="1"/>
  <c r="G1495" i="1"/>
  <c r="C1495" i="1"/>
  <c r="H1494" i="1"/>
  <c r="G1494" i="1"/>
  <c r="C1494" i="1"/>
  <c r="G1493" i="1"/>
  <c r="C1493" i="1"/>
  <c r="H1493" i="1" s="1"/>
  <c r="C1492" i="1"/>
  <c r="C1491" i="1"/>
  <c r="G1491" i="1" s="1"/>
  <c r="C1490" i="1"/>
  <c r="H1490" i="1" s="1"/>
  <c r="C1489" i="1"/>
  <c r="H1489" i="1" s="1"/>
  <c r="C1488" i="1"/>
  <c r="H1487" i="1"/>
  <c r="G1487" i="1"/>
  <c r="C1487" i="1"/>
  <c r="C1486" i="1"/>
  <c r="H1486" i="1" s="1"/>
  <c r="C1485" i="1"/>
  <c r="H1485" i="1" s="1"/>
  <c r="C1484" i="1"/>
  <c r="H1482" i="1"/>
  <c r="G1482" i="1"/>
  <c r="C1482" i="1"/>
  <c r="C1480" i="1"/>
  <c r="D1479" i="1"/>
  <c r="J1479" i="1" s="1"/>
  <c r="C1479" i="1"/>
  <c r="H1478" i="1"/>
  <c r="D1478" i="1"/>
  <c r="C1478" i="1"/>
  <c r="D1477" i="1"/>
  <c r="J1477" i="1" s="1"/>
  <c r="C1477" i="1"/>
  <c r="H1476" i="1"/>
  <c r="D1476" i="1"/>
  <c r="C1476" i="1"/>
  <c r="D1475" i="1"/>
  <c r="C1475" i="1"/>
  <c r="D1474" i="1"/>
  <c r="J1474" i="1" s="1"/>
  <c r="C1474" i="1"/>
  <c r="H1474" i="1" s="1"/>
  <c r="D1473" i="1"/>
  <c r="C1473" i="1"/>
  <c r="H1473" i="1" s="1"/>
  <c r="D1472" i="1"/>
  <c r="J1472" i="1" s="1"/>
  <c r="C1472" i="1"/>
  <c r="H1472" i="1" s="1"/>
  <c r="D1471" i="1"/>
  <c r="C1471" i="1"/>
  <c r="H1471" i="1" s="1"/>
  <c r="D1470" i="1"/>
  <c r="C1470" i="1"/>
  <c r="G1470" i="1" s="1"/>
  <c r="H1469" i="1"/>
  <c r="D1469" i="1"/>
  <c r="C1469" i="1"/>
  <c r="G1469" i="1" s="1"/>
  <c r="J1468" i="1"/>
  <c r="G1468" i="1"/>
  <c r="I1468" i="1" s="1"/>
  <c r="D1468" i="1"/>
  <c r="C1468" i="1"/>
  <c r="H1468" i="1" s="1"/>
  <c r="D1467" i="1"/>
  <c r="H1467" i="1" s="1"/>
  <c r="C1467" i="1"/>
  <c r="J1466" i="1"/>
  <c r="G1466" i="1"/>
  <c r="I1466" i="1" s="1"/>
  <c r="D1466" i="1"/>
  <c r="C1466" i="1"/>
  <c r="H1466" i="1" s="1"/>
  <c r="H1465" i="1"/>
  <c r="D1465" i="1"/>
  <c r="C1465" i="1"/>
  <c r="J1464" i="1"/>
  <c r="G1464" i="1"/>
  <c r="I1464" i="1" s="1"/>
  <c r="D1464" i="1"/>
  <c r="C1464" i="1"/>
  <c r="H1464" i="1" s="1"/>
  <c r="H1463" i="1"/>
  <c r="D1463" i="1"/>
  <c r="C1463" i="1"/>
  <c r="J1462" i="1"/>
  <c r="G1462" i="1"/>
  <c r="I1462" i="1" s="1"/>
  <c r="D1462" i="1"/>
  <c r="C1462" i="1"/>
  <c r="H1462" i="1" s="1"/>
  <c r="D1461" i="1"/>
  <c r="G1461" i="1" s="1"/>
  <c r="C1461" i="1"/>
  <c r="H1460" i="1"/>
  <c r="D1460" i="1"/>
  <c r="C1460" i="1"/>
  <c r="D1459" i="1"/>
  <c r="C1459" i="1"/>
  <c r="H1458" i="1"/>
  <c r="D1458" i="1"/>
  <c r="C1458" i="1"/>
  <c r="D1457" i="1"/>
  <c r="C1457" i="1"/>
  <c r="H1456" i="1"/>
  <c r="D1456" i="1"/>
  <c r="C1456" i="1"/>
  <c r="D1455" i="1"/>
  <c r="C1455" i="1"/>
  <c r="D1454" i="1"/>
  <c r="H1454" i="1" s="1"/>
  <c r="C1454" i="1"/>
  <c r="C1453" i="1"/>
  <c r="D1452" i="1"/>
  <c r="C1452" i="1"/>
  <c r="J1451" i="1"/>
  <c r="D1451" i="1"/>
  <c r="H1451" i="1" s="1"/>
  <c r="C1451" i="1"/>
  <c r="D1450" i="1"/>
  <c r="C1450" i="1"/>
  <c r="J1449" i="1"/>
  <c r="D1449" i="1"/>
  <c r="H1449" i="1" s="1"/>
  <c r="C1449" i="1"/>
  <c r="D1448" i="1"/>
  <c r="C1448" i="1"/>
  <c r="J1447" i="1"/>
  <c r="D1447" i="1"/>
  <c r="G1447" i="1" s="1"/>
  <c r="I1447" i="1" s="1"/>
  <c r="C1447" i="1"/>
  <c r="H1447" i="1" s="1"/>
  <c r="D1446" i="1"/>
  <c r="C1446" i="1"/>
  <c r="J1445" i="1"/>
  <c r="D1445" i="1"/>
  <c r="C1445" i="1"/>
  <c r="H1444" i="1"/>
  <c r="G1444" i="1"/>
  <c r="I1444" i="1" s="1"/>
  <c r="D1444" i="1"/>
  <c r="C1444" i="1"/>
  <c r="J1444" i="1" s="1"/>
  <c r="J1443" i="1"/>
  <c r="D1443" i="1"/>
  <c r="C1443" i="1"/>
  <c r="H1442" i="1"/>
  <c r="G1442" i="1"/>
  <c r="I1442" i="1" s="1"/>
  <c r="D1442" i="1"/>
  <c r="C1442" i="1"/>
  <c r="J1442" i="1" s="1"/>
  <c r="J1441" i="1"/>
  <c r="D1441" i="1"/>
  <c r="C1441" i="1"/>
  <c r="H1440" i="1"/>
  <c r="G1440" i="1"/>
  <c r="I1440" i="1" s="1"/>
  <c r="D1440" i="1"/>
  <c r="C1440" i="1"/>
  <c r="J1440" i="1" s="1"/>
  <c r="J1439" i="1"/>
  <c r="D1439" i="1"/>
  <c r="C1439" i="1"/>
  <c r="D1438" i="1"/>
  <c r="C1438" i="1"/>
  <c r="D1437" i="1"/>
  <c r="C1437"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D1328" i="1"/>
  <c r="C1328" i="1"/>
  <c r="D1327" i="1"/>
  <c r="C1327" i="1"/>
  <c r="D1326" i="1"/>
  <c r="C1326" i="1"/>
  <c r="D1325" i="1"/>
  <c r="C1325" i="1"/>
  <c r="D1324" i="1"/>
  <c r="C1324" i="1"/>
  <c r="D1323" i="1"/>
  <c r="C1323" i="1"/>
  <c r="D1322" i="1"/>
  <c r="C1322" i="1"/>
  <c r="D1321" i="1"/>
  <c r="C1321" i="1"/>
  <c r="H1321" i="1" s="1"/>
  <c r="H1320" i="1"/>
  <c r="D1320" i="1"/>
  <c r="C1320" i="1"/>
  <c r="G1320" i="1" s="1"/>
  <c r="H1319" i="1"/>
  <c r="D1319" i="1"/>
  <c r="C1319" i="1"/>
  <c r="G1319" i="1" s="1"/>
  <c r="H1318" i="1"/>
  <c r="D1318" i="1"/>
  <c r="C1318" i="1"/>
  <c r="G1318" i="1" s="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H1305" i="1"/>
  <c r="D1305" i="1"/>
  <c r="C1305" i="1"/>
  <c r="G1305" i="1" s="1"/>
  <c r="D1304" i="1"/>
  <c r="H1304" i="1" s="1"/>
  <c r="C1304" i="1"/>
  <c r="H1303" i="1"/>
  <c r="D1303" i="1"/>
  <c r="C1303" i="1"/>
  <c r="G1303" i="1" s="1"/>
  <c r="D1302" i="1"/>
  <c r="H1302" i="1" s="1"/>
  <c r="C1302" i="1"/>
  <c r="H1301" i="1"/>
  <c r="D1301" i="1"/>
  <c r="C1301" i="1"/>
  <c r="G1301" i="1" s="1"/>
  <c r="D1300" i="1"/>
  <c r="H1300" i="1" s="1"/>
  <c r="C1300" i="1"/>
  <c r="D1299" i="1"/>
  <c r="H1298" i="1"/>
  <c r="D1298" i="1"/>
  <c r="C1298" i="1"/>
  <c r="G1298" i="1" s="1"/>
  <c r="D1297" i="1"/>
  <c r="H1297" i="1" s="1"/>
  <c r="C1297" i="1"/>
  <c r="H1296" i="1"/>
  <c r="D1296" i="1"/>
  <c r="C1296" i="1"/>
  <c r="G1296" i="1" s="1"/>
  <c r="D1295" i="1"/>
  <c r="H1295" i="1" s="1"/>
  <c r="C1295" i="1"/>
  <c r="H1294" i="1"/>
  <c r="D1294" i="1"/>
  <c r="C1294" i="1"/>
  <c r="G1294" i="1" s="1"/>
  <c r="D1293" i="1"/>
  <c r="H1293" i="1" s="1"/>
  <c r="C1293" i="1"/>
  <c r="H1292" i="1"/>
  <c r="D1292" i="1"/>
  <c r="C1292" i="1"/>
  <c r="G1292" i="1" s="1"/>
  <c r="D1291" i="1"/>
  <c r="H1291" i="1" s="1"/>
  <c r="C1291" i="1"/>
  <c r="H1290" i="1"/>
  <c r="D1290" i="1"/>
  <c r="C1290" i="1"/>
  <c r="G1290" i="1" s="1"/>
  <c r="D1289" i="1"/>
  <c r="H1289" i="1" s="1"/>
  <c r="C1289" i="1"/>
  <c r="H1288" i="1"/>
  <c r="D1288" i="1"/>
  <c r="C1288" i="1"/>
  <c r="G1288" i="1" s="1"/>
  <c r="D1287" i="1"/>
  <c r="H1287" i="1" s="1"/>
  <c r="C1287" i="1"/>
  <c r="H1286" i="1"/>
  <c r="D1286" i="1"/>
  <c r="C1286" i="1"/>
  <c r="G1286" i="1" s="1"/>
  <c r="D1285" i="1"/>
  <c r="H1285" i="1" s="1"/>
  <c r="C1285" i="1"/>
  <c r="H1284" i="1"/>
  <c r="D1284" i="1"/>
  <c r="C1284" i="1"/>
  <c r="G1284" i="1" s="1"/>
  <c r="D1283" i="1"/>
  <c r="H1283" i="1" s="1"/>
  <c r="C1283" i="1"/>
  <c r="H1282" i="1"/>
  <c r="D1282" i="1"/>
  <c r="C1282" i="1"/>
  <c r="G1282" i="1" s="1"/>
  <c r="D1281" i="1"/>
  <c r="H1281" i="1" s="1"/>
  <c r="C1281" i="1"/>
  <c r="H1280" i="1"/>
  <c r="D1280" i="1"/>
  <c r="C1280" i="1"/>
  <c r="G1280" i="1" s="1"/>
  <c r="D1279" i="1"/>
  <c r="H1279" i="1" s="1"/>
  <c r="C1279" i="1"/>
  <c r="H1278" i="1"/>
  <c r="D1278" i="1"/>
  <c r="C1278" i="1"/>
  <c r="G1278" i="1" s="1"/>
  <c r="D1277" i="1"/>
  <c r="H1277" i="1" s="1"/>
  <c r="C1277" i="1"/>
  <c r="H1276" i="1"/>
  <c r="D1276" i="1"/>
  <c r="C1276" i="1"/>
  <c r="G1276" i="1" s="1"/>
  <c r="D1275" i="1"/>
  <c r="H1275" i="1" s="1"/>
  <c r="C1275" i="1"/>
  <c r="H1274" i="1"/>
  <c r="D1274" i="1"/>
  <c r="C1274" i="1"/>
  <c r="G1274" i="1" s="1"/>
  <c r="D1273" i="1"/>
  <c r="H1273" i="1" s="1"/>
  <c r="C1273" i="1"/>
  <c r="H1272" i="1"/>
  <c r="D1272" i="1"/>
  <c r="C1272" i="1"/>
  <c r="G1272" i="1" s="1"/>
  <c r="D1271" i="1"/>
  <c r="H1271" i="1" s="1"/>
  <c r="C1271" i="1"/>
  <c r="H1270" i="1"/>
  <c r="D1270" i="1"/>
  <c r="C1270" i="1"/>
  <c r="G1270" i="1" s="1"/>
  <c r="D1269" i="1"/>
  <c r="H1269" i="1" s="1"/>
  <c r="C1269" i="1"/>
  <c r="H1268" i="1"/>
  <c r="D1268" i="1"/>
  <c r="C1268" i="1"/>
  <c r="G1268" i="1" s="1"/>
  <c r="D1267" i="1"/>
  <c r="H1267" i="1" s="1"/>
  <c r="C1267" i="1"/>
  <c r="H1266" i="1"/>
  <c r="D1266" i="1"/>
  <c r="C1266" i="1"/>
  <c r="G1266" i="1" s="1"/>
  <c r="D1265" i="1"/>
  <c r="H1265" i="1" s="1"/>
  <c r="C1265" i="1"/>
  <c r="D1264" i="1"/>
  <c r="C1264" i="1"/>
  <c r="G1264" i="1" s="1"/>
  <c r="D1263" i="1"/>
  <c r="H1263" i="1" s="1"/>
  <c r="C1263" i="1"/>
  <c r="H1262" i="1"/>
  <c r="D1262" i="1"/>
  <c r="C1262" i="1"/>
  <c r="G1262" i="1" s="1"/>
  <c r="D1261" i="1"/>
  <c r="H1261" i="1" s="1"/>
  <c r="C1261" i="1"/>
  <c r="H1260" i="1"/>
  <c r="D1260" i="1"/>
  <c r="C1260" i="1"/>
  <c r="G1260" i="1" s="1"/>
  <c r="D1259" i="1"/>
  <c r="H1259" i="1" s="1"/>
  <c r="C1259" i="1"/>
  <c r="H1258" i="1"/>
  <c r="D1258" i="1"/>
  <c r="C1258" i="1"/>
  <c r="G1258" i="1" s="1"/>
  <c r="D1257" i="1"/>
  <c r="H1257" i="1" s="1"/>
  <c r="C1257" i="1"/>
  <c r="H1256" i="1"/>
  <c r="D1256" i="1"/>
  <c r="C1256" i="1"/>
  <c r="G1256" i="1" s="1"/>
  <c r="D1255" i="1"/>
  <c r="H1255" i="1" s="1"/>
  <c r="C1255" i="1"/>
  <c r="H1254" i="1"/>
  <c r="D1254" i="1"/>
  <c r="C1254" i="1"/>
  <c r="G1254" i="1" s="1"/>
  <c r="D1253" i="1"/>
  <c r="H1253" i="1" s="1"/>
  <c r="C1253" i="1"/>
  <c r="H1252" i="1"/>
  <c r="D1252" i="1"/>
  <c r="C1252" i="1"/>
  <c r="G1252" i="1" s="1"/>
  <c r="D1251" i="1"/>
  <c r="H1251" i="1" s="1"/>
  <c r="C1251" i="1"/>
  <c r="H1250" i="1"/>
  <c r="D1250" i="1"/>
  <c r="C1250" i="1"/>
  <c r="G1250" i="1" s="1"/>
  <c r="D1249" i="1"/>
  <c r="H1249" i="1" s="1"/>
  <c r="C1249" i="1"/>
  <c r="H1248" i="1"/>
  <c r="D1248" i="1"/>
  <c r="C1248" i="1"/>
  <c r="G1248" i="1" s="1"/>
  <c r="D1247" i="1"/>
  <c r="H1247" i="1" s="1"/>
  <c r="C1247" i="1"/>
  <c r="H1246" i="1"/>
  <c r="D1246" i="1"/>
  <c r="C1246" i="1"/>
  <c r="G1246" i="1" s="1"/>
  <c r="D1245" i="1"/>
  <c r="H1245" i="1" s="1"/>
  <c r="C1245" i="1"/>
  <c r="H1244" i="1"/>
  <c r="D1244" i="1"/>
  <c r="C1244" i="1"/>
  <c r="G1244" i="1" s="1"/>
  <c r="D1243" i="1"/>
  <c r="H1243" i="1" s="1"/>
  <c r="C1243" i="1"/>
  <c r="H1242" i="1"/>
  <c r="D1242" i="1"/>
  <c r="C1242" i="1"/>
  <c r="G1242" i="1" s="1"/>
  <c r="D1241" i="1"/>
  <c r="H1241" i="1" s="1"/>
  <c r="C1241" i="1"/>
  <c r="D1240" i="1"/>
  <c r="C1240" i="1"/>
  <c r="D1239" i="1"/>
  <c r="H1239" i="1" s="1"/>
  <c r="C1239" i="1"/>
  <c r="H1238" i="1"/>
  <c r="D1238" i="1"/>
  <c r="C1238" i="1"/>
  <c r="G1238" i="1" s="1"/>
  <c r="D1237" i="1"/>
  <c r="H1237" i="1" s="1"/>
  <c r="C1237" i="1"/>
  <c r="D1236" i="1"/>
  <c r="H1236" i="1" s="1"/>
  <c r="C1236" i="1"/>
  <c r="D1234" i="1"/>
  <c r="H1234" i="1" s="1"/>
  <c r="C1234" i="1"/>
  <c r="H1233" i="1"/>
  <c r="D1233" i="1"/>
  <c r="C1233" i="1"/>
  <c r="G1233" i="1" s="1"/>
  <c r="D1232" i="1"/>
  <c r="C1232" i="1"/>
  <c r="H1231" i="1"/>
  <c r="D1231" i="1"/>
  <c r="C1231" i="1"/>
  <c r="G1231" i="1" s="1"/>
  <c r="D1230" i="1"/>
  <c r="H1230" i="1" s="1"/>
  <c r="C1230" i="1"/>
  <c r="H1229" i="1"/>
  <c r="D1229" i="1"/>
  <c r="C1229" i="1"/>
  <c r="G1229" i="1" s="1"/>
  <c r="D1228" i="1"/>
  <c r="H1228" i="1" s="1"/>
  <c r="C1228" i="1"/>
  <c r="H1227" i="1"/>
  <c r="D1227" i="1"/>
  <c r="C1227" i="1"/>
  <c r="G1227" i="1" s="1"/>
  <c r="D1226" i="1"/>
  <c r="H1226" i="1" s="1"/>
  <c r="C1226" i="1"/>
  <c r="H1225" i="1"/>
  <c r="D1225" i="1"/>
  <c r="C1225" i="1"/>
  <c r="G1225" i="1" s="1"/>
  <c r="D1224" i="1"/>
  <c r="H1224" i="1" s="1"/>
  <c r="C1224" i="1"/>
  <c r="C1222" i="1"/>
  <c r="H1221" i="1"/>
  <c r="D1221" i="1"/>
  <c r="C1221" i="1"/>
  <c r="G1221" i="1" s="1"/>
  <c r="D1220" i="1"/>
  <c r="H1220" i="1" s="1"/>
  <c r="C1220" i="1"/>
  <c r="H1219" i="1"/>
  <c r="D1219" i="1"/>
  <c r="C1219" i="1"/>
  <c r="G1219" i="1" s="1"/>
  <c r="D1218" i="1"/>
  <c r="H1218" i="1" s="1"/>
  <c r="C1218" i="1"/>
  <c r="H1217" i="1"/>
  <c r="D1217" i="1"/>
  <c r="C1217" i="1"/>
  <c r="D1216" i="1"/>
  <c r="C1216" i="1"/>
  <c r="D1215" i="1"/>
  <c r="H1213" i="1"/>
  <c r="D1213" i="1"/>
  <c r="C1213" i="1"/>
  <c r="G1213" i="1" s="1"/>
  <c r="D1212" i="1"/>
  <c r="H1212" i="1" s="1"/>
  <c r="C1212" i="1"/>
  <c r="H1211" i="1"/>
  <c r="D1211" i="1"/>
  <c r="C1211" i="1"/>
  <c r="G1211" i="1" s="1"/>
  <c r="D1210" i="1"/>
  <c r="H1210" i="1" s="1"/>
  <c r="C1210" i="1"/>
  <c r="H1209" i="1"/>
  <c r="D1209" i="1"/>
  <c r="C1209" i="1"/>
  <c r="G1209" i="1" s="1"/>
  <c r="D1208" i="1"/>
  <c r="H1208" i="1" s="1"/>
  <c r="C1208" i="1"/>
  <c r="H1207" i="1"/>
  <c r="D1207" i="1"/>
  <c r="C1207" i="1"/>
  <c r="G1207" i="1" s="1"/>
  <c r="D1206" i="1"/>
  <c r="H1206" i="1" s="1"/>
  <c r="C1206" i="1"/>
  <c r="H1205" i="1"/>
  <c r="D1205" i="1"/>
  <c r="C1205" i="1"/>
  <c r="G1205" i="1" s="1"/>
  <c r="D1204" i="1"/>
  <c r="H1204" i="1" s="1"/>
  <c r="C1204" i="1"/>
  <c r="H1203" i="1"/>
  <c r="D1203" i="1"/>
  <c r="C1203" i="1"/>
  <c r="G1203" i="1" s="1"/>
  <c r="D1202" i="1"/>
  <c r="H1202" i="1" s="1"/>
  <c r="C1202" i="1"/>
  <c r="H1201" i="1"/>
  <c r="D1201" i="1"/>
  <c r="C1201" i="1"/>
  <c r="G1201" i="1" s="1"/>
  <c r="D1200" i="1"/>
  <c r="H1200" i="1" s="1"/>
  <c r="C1200" i="1"/>
  <c r="H1199" i="1"/>
  <c r="D1199" i="1"/>
  <c r="C1199" i="1"/>
  <c r="G1199" i="1" s="1"/>
  <c r="D1198" i="1"/>
  <c r="H1198" i="1" s="1"/>
  <c r="C1198" i="1"/>
  <c r="H1197" i="1"/>
  <c r="D1197" i="1"/>
  <c r="C1197" i="1"/>
  <c r="G1197" i="1" s="1"/>
  <c r="D1196" i="1"/>
  <c r="H1196" i="1" s="1"/>
  <c r="C1196" i="1"/>
  <c r="H1195" i="1"/>
  <c r="D1195" i="1"/>
  <c r="C1195" i="1"/>
  <c r="G1195" i="1" s="1"/>
  <c r="D1194" i="1"/>
  <c r="H1194" i="1" s="1"/>
  <c r="C1194" i="1"/>
  <c r="H1193" i="1"/>
  <c r="D1193" i="1"/>
  <c r="C1193" i="1"/>
  <c r="G1193" i="1" s="1"/>
  <c r="D1192" i="1"/>
  <c r="H1192" i="1" s="1"/>
  <c r="C1192" i="1"/>
  <c r="H1191" i="1"/>
  <c r="D1191" i="1"/>
  <c r="C1191" i="1"/>
  <c r="G1191" i="1" s="1"/>
  <c r="D1190" i="1"/>
  <c r="H1190" i="1" s="1"/>
  <c r="C1190" i="1"/>
  <c r="H1189" i="1"/>
  <c r="D1189" i="1"/>
  <c r="C1189" i="1"/>
  <c r="G1189" i="1" s="1"/>
  <c r="D1188" i="1"/>
  <c r="H1188" i="1" s="1"/>
  <c r="C1188" i="1"/>
  <c r="H1187" i="1"/>
  <c r="D1187" i="1"/>
  <c r="C1187" i="1"/>
  <c r="G1187" i="1" s="1"/>
  <c r="D1186" i="1"/>
  <c r="H1186" i="1" s="1"/>
  <c r="C1186" i="1"/>
  <c r="H1185" i="1"/>
  <c r="D1185" i="1"/>
  <c r="C1185" i="1"/>
  <c r="G1185" i="1" s="1"/>
  <c r="D1184" i="1"/>
  <c r="H1184" i="1" s="1"/>
  <c r="C1184" i="1"/>
  <c r="H1183" i="1"/>
  <c r="D1183" i="1"/>
  <c r="C1183" i="1"/>
  <c r="G1183" i="1" s="1"/>
  <c r="D1182" i="1"/>
  <c r="H1182" i="1" s="1"/>
  <c r="C1182" i="1"/>
  <c r="H1181" i="1"/>
  <c r="D1181" i="1"/>
  <c r="C1181" i="1"/>
  <c r="G1181" i="1" s="1"/>
  <c r="D1180" i="1"/>
  <c r="H1180" i="1" s="1"/>
  <c r="C1180" i="1"/>
  <c r="H1179" i="1"/>
  <c r="D1179" i="1"/>
  <c r="C1179" i="1"/>
  <c r="G1179" i="1" s="1"/>
  <c r="D1178" i="1"/>
  <c r="H1178" i="1" s="1"/>
  <c r="C1178" i="1"/>
  <c r="H1177" i="1"/>
  <c r="D1177" i="1"/>
  <c r="C1177" i="1"/>
  <c r="G1177" i="1" s="1"/>
  <c r="D1176" i="1"/>
  <c r="H1176" i="1" s="1"/>
  <c r="C1176" i="1"/>
  <c r="H1175" i="1"/>
  <c r="D1175" i="1"/>
  <c r="C1175" i="1"/>
  <c r="G1175" i="1" s="1"/>
  <c r="D1174" i="1"/>
  <c r="H1174" i="1" s="1"/>
  <c r="C1174" i="1"/>
  <c r="H1173" i="1"/>
  <c r="D1173" i="1"/>
  <c r="C1173" i="1"/>
  <c r="G1173" i="1" s="1"/>
  <c r="D1172" i="1"/>
  <c r="H1172" i="1" s="1"/>
  <c r="C1172" i="1"/>
  <c r="H1171" i="1"/>
  <c r="D1171" i="1"/>
  <c r="C1171" i="1"/>
  <c r="G1171" i="1" s="1"/>
  <c r="D1170" i="1"/>
  <c r="H1170" i="1" s="1"/>
  <c r="C1170" i="1"/>
  <c r="H1169" i="1"/>
  <c r="D1169" i="1"/>
  <c r="C1169" i="1"/>
  <c r="G1169" i="1" s="1"/>
  <c r="D1168" i="1"/>
  <c r="H1168" i="1" s="1"/>
  <c r="C1168" i="1"/>
  <c r="D1167" i="1"/>
  <c r="D1166" i="1"/>
  <c r="C1166" i="1"/>
  <c r="G1166" i="1" s="1"/>
  <c r="D1165" i="1"/>
  <c r="C1165" i="1"/>
  <c r="D1164" i="1"/>
  <c r="H1164" i="1" s="1"/>
  <c r="C1164" i="1"/>
  <c r="D1163" i="1"/>
  <c r="H1163" i="1" s="1"/>
  <c r="C1163" i="1"/>
  <c r="H1162" i="1"/>
  <c r="D1162" i="1"/>
  <c r="C1162" i="1"/>
  <c r="G1162" i="1" s="1"/>
  <c r="D1161" i="1"/>
  <c r="H1161" i="1" s="1"/>
  <c r="C1161" i="1"/>
  <c r="D1160" i="1"/>
  <c r="C1160" i="1"/>
  <c r="D1159" i="1"/>
  <c r="H1159" i="1" s="1"/>
  <c r="C1159" i="1"/>
  <c r="H1158" i="1"/>
  <c r="D1158" i="1"/>
  <c r="C1158" i="1"/>
  <c r="G1158" i="1" s="1"/>
  <c r="D1157" i="1"/>
  <c r="D1156" i="1"/>
  <c r="H1156" i="1" s="1"/>
  <c r="C1156" i="1"/>
  <c r="D1155" i="1"/>
  <c r="C1155" i="1"/>
  <c r="D1151" i="1"/>
  <c r="H1151" i="1" s="1"/>
  <c r="C1151" i="1"/>
  <c r="H1150" i="1"/>
  <c r="D1150" i="1"/>
  <c r="C1150" i="1"/>
  <c r="G1150" i="1" s="1"/>
  <c r="D1149" i="1"/>
  <c r="C1149" i="1"/>
  <c r="D1148" i="1"/>
  <c r="C1148" i="1"/>
  <c r="D1147" i="1"/>
  <c r="H1147" i="1" s="1"/>
  <c r="C1147" i="1"/>
  <c r="H1146" i="1"/>
  <c r="D1146" i="1"/>
  <c r="C1146" i="1"/>
  <c r="G1146" i="1" s="1"/>
  <c r="D1145" i="1"/>
  <c r="H1145" i="1" s="1"/>
  <c r="C1145" i="1"/>
  <c r="H1144" i="1"/>
  <c r="D1144" i="1"/>
  <c r="C1144" i="1"/>
  <c r="G1144" i="1" s="1"/>
  <c r="D1143" i="1"/>
  <c r="H1143" i="1" s="1"/>
  <c r="C1143" i="1"/>
  <c r="H1142" i="1"/>
  <c r="D1142" i="1"/>
  <c r="C1142" i="1"/>
  <c r="G1142" i="1" s="1"/>
  <c r="D1141" i="1"/>
  <c r="H1141" i="1" s="1"/>
  <c r="C1141" i="1"/>
  <c r="H1140" i="1"/>
  <c r="D1140" i="1"/>
  <c r="C1140" i="1"/>
  <c r="G1140" i="1" s="1"/>
  <c r="D1139" i="1"/>
  <c r="H1139" i="1" s="1"/>
  <c r="C1139" i="1"/>
  <c r="H1138" i="1"/>
  <c r="D1138" i="1"/>
  <c r="C1138" i="1"/>
  <c r="G1138" i="1" s="1"/>
  <c r="D1137" i="1"/>
  <c r="H1137" i="1" s="1"/>
  <c r="C1137" i="1"/>
  <c r="D1136" i="1"/>
  <c r="C1136" i="1"/>
  <c r="D1135" i="1"/>
  <c r="H1135" i="1" s="1"/>
  <c r="C1135" i="1"/>
  <c r="H1134" i="1"/>
  <c r="D1134" i="1"/>
  <c r="C1134" i="1"/>
  <c r="G1134" i="1" s="1"/>
  <c r="D1133" i="1"/>
  <c r="H1133" i="1" s="1"/>
  <c r="C1133" i="1"/>
  <c r="H1132" i="1"/>
  <c r="D1132" i="1"/>
  <c r="C1132" i="1"/>
  <c r="G1132" i="1" s="1"/>
  <c r="D1131" i="1"/>
  <c r="H1131" i="1" s="1"/>
  <c r="C1131" i="1"/>
  <c r="H1130" i="1"/>
  <c r="D1130" i="1"/>
  <c r="C1130" i="1"/>
  <c r="G1130" i="1" s="1"/>
  <c r="D1129" i="1"/>
  <c r="H1129" i="1" s="1"/>
  <c r="C1129" i="1"/>
  <c r="H1128" i="1"/>
  <c r="D1128" i="1"/>
  <c r="C1128" i="1"/>
  <c r="G1128" i="1" s="1"/>
  <c r="D1127" i="1"/>
  <c r="H1127" i="1" s="1"/>
  <c r="C1127" i="1"/>
  <c r="H1126" i="1"/>
  <c r="D1126" i="1"/>
  <c r="C1126" i="1"/>
  <c r="G1126" i="1" s="1"/>
  <c r="D1125" i="1"/>
  <c r="H1125" i="1" s="1"/>
  <c r="C1125" i="1"/>
  <c r="H1123" i="1"/>
  <c r="D1123" i="1"/>
  <c r="C1123" i="1"/>
  <c r="G1123" i="1" s="1"/>
  <c r="D1122" i="1"/>
  <c r="H1122" i="1" s="1"/>
  <c r="C1122" i="1"/>
  <c r="H1121" i="1"/>
  <c r="D1121" i="1"/>
  <c r="C1121" i="1"/>
  <c r="G1121" i="1" s="1"/>
  <c r="D1120" i="1"/>
  <c r="H1120" i="1" s="1"/>
  <c r="C1120" i="1"/>
  <c r="H1119" i="1"/>
  <c r="D1119" i="1"/>
  <c r="C1119" i="1"/>
  <c r="G1119" i="1" s="1"/>
  <c r="D1118" i="1"/>
  <c r="H1118" i="1" s="1"/>
  <c r="C1118" i="1"/>
  <c r="H1117" i="1"/>
  <c r="D1117" i="1"/>
  <c r="C1117" i="1"/>
  <c r="G1117" i="1" s="1"/>
  <c r="D1116" i="1"/>
  <c r="H1116" i="1" s="1"/>
  <c r="C1116" i="1"/>
  <c r="H1115" i="1"/>
  <c r="D1115" i="1"/>
  <c r="C1115" i="1"/>
  <c r="G1115" i="1" s="1"/>
  <c r="D1114" i="1"/>
  <c r="H1114" i="1" s="1"/>
  <c r="C1114" i="1"/>
  <c r="H1113" i="1"/>
  <c r="D1113" i="1"/>
  <c r="C1113" i="1"/>
  <c r="G1113" i="1" s="1"/>
  <c r="D1112" i="1"/>
  <c r="H1112" i="1" s="1"/>
  <c r="C1112" i="1"/>
  <c r="H1111" i="1"/>
  <c r="D1111" i="1"/>
  <c r="C1111" i="1"/>
  <c r="G1111" i="1" s="1"/>
  <c r="D1110" i="1"/>
  <c r="H1110" i="1" s="1"/>
  <c r="C1110" i="1"/>
  <c r="H1109" i="1"/>
  <c r="D1109" i="1"/>
  <c r="C1109" i="1"/>
  <c r="G1109" i="1" s="1"/>
  <c r="D1108" i="1"/>
  <c r="H1108" i="1" s="1"/>
  <c r="C1108" i="1"/>
  <c r="H1107" i="1"/>
  <c r="D1107" i="1"/>
  <c r="C1107" i="1"/>
  <c r="G1107" i="1" s="1"/>
  <c r="D1106" i="1"/>
  <c r="H1106" i="1" s="1"/>
  <c r="C1106" i="1"/>
  <c r="H1105" i="1"/>
  <c r="D1105" i="1"/>
  <c r="C1105" i="1"/>
  <c r="G1105" i="1" s="1"/>
  <c r="D1104" i="1"/>
  <c r="H1104" i="1" s="1"/>
  <c r="C1104" i="1"/>
  <c r="H1103" i="1"/>
  <c r="D1103" i="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H1096" i="1" s="1"/>
  <c r="C1096" i="1"/>
  <c r="H1095" i="1"/>
  <c r="D1095" i="1"/>
  <c r="C1095" i="1"/>
  <c r="G1095" i="1" s="1"/>
  <c r="D1094" i="1"/>
  <c r="H1094" i="1" s="1"/>
  <c r="C1094" i="1"/>
  <c r="H1093" i="1"/>
  <c r="D1093" i="1"/>
  <c r="C1093" i="1"/>
  <c r="G1093" i="1" s="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C1086" i="1"/>
  <c r="H1085" i="1"/>
  <c r="D1085" i="1"/>
  <c r="C1085" i="1"/>
  <c r="G1085" i="1" s="1"/>
  <c r="D1084" i="1"/>
  <c r="H1084" i="1" s="1"/>
  <c r="C1084" i="1"/>
  <c r="D1083" i="1"/>
  <c r="C1083" i="1"/>
  <c r="G1083" i="1" s="1"/>
  <c r="D1082" i="1"/>
  <c r="C1082" i="1"/>
  <c r="D1081" i="1"/>
  <c r="C1081" i="1"/>
  <c r="G1081" i="1" s="1"/>
  <c r="D1080" i="1"/>
  <c r="H1080" i="1" s="1"/>
  <c r="C1080" i="1"/>
  <c r="H1079" i="1"/>
  <c r="D1079" i="1"/>
  <c r="C1079" i="1"/>
  <c r="G1079" i="1" s="1"/>
  <c r="D1078" i="1"/>
  <c r="C1078" i="1"/>
  <c r="H1077" i="1"/>
  <c r="D1077" i="1"/>
  <c r="C1077" i="1"/>
  <c r="G1077" i="1" s="1"/>
  <c r="D1076" i="1"/>
  <c r="H1076" i="1" s="1"/>
  <c r="C1076" i="1"/>
  <c r="D1075" i="1"/>
  <c r="C1075" i="1"/>
  <c r="G1075" i="1" s="1"/>
  <c r="D1074" i="1"/>
  <c r="C1074" i="1"/>
  <c r="D1073" i="1"/>
  <c r="C1073" i="1"/>
  <c r="G1073" i="1" s="1"/>
  <c r="D1072" i="1"/>
  <c r="H1072" i="1" s="1"/>
  <c r="C1072" i="1"/>
  <c r="H1071" i="1"/>
  <c r="D1071" i="1"/>
  <c r="C1071" i="1"/>
  <c r="G1071" i="1" s="1"/>
  <c r="D1070" i="1"/>
  <c r="C1070" i="1"/>
  <c r="H1069" i="1"/>
  <c r="D1069" i="1"/>
  <c r="C1069" i="1"/>
  <c r="G1069" i="1" s="1"/>
  <c r="D1068" i="1"/>
  <c r="H1068" i="1" s="1"/>
  <c r="C1068" i="1"/>
  <c r="D1067" i="1"/>
  <c r="C1067" i="1"/>
  <c r="G1067" i="1" s="1"/>
  <c r="D1066" i="1"/>
  <c r="C1066" i="1"/>
  <c r="D1064" i="1"/>
  <c r="H1064" i="1" s="1"/>
  <c r="C1064" i="1"/>
  <c r="D1063" i="1"/>
  <c r="C1063" i="1"/>
  <c r="G1063" i="1" s="1"/>
  <c r="D1062" i="1"/>
  <c r="C1062" i="1"/>
  <c r="D1061" i="1"/>
  <c r="C1061" i="1"/>
  <c r="G1061" i="1" s="1"/>
  <c r="D1060" i="1"/>
  <c r="H1060" i="1" s="1"/>
  <c r="C1060" i="1"/>
  <c r="H1059" i="1"/>
  <c r="D1059" i="1"/>
  <c r="C1059" i="1"/>
  <c r="G1059" i="1" s="1"/>
  <c r="D1058" i="1"/>
  <c r="C1058" i="1"/>
  <c r="D1057" i="1"/>
  <c r="C1057" i="1"/>
  <c r="G1057" i="1" s="1"/>
  <c r="D1056" i="1"/>
  <c r="H1056" i="1" s="1"/>
  <c r="C1056" i="1"/>
  <c r="D1055" i="1"/>
  <c r="C1055" i="1"/>
  <c r="G1055" i="1" s="1"/>
  <c r="D1054" i="1"/>
  <c r="C1054" i="1"/>
  <c r="H1053" i="1"/>
  <c r="D1053" i="1"/>
  <c r="C1053" i="1"/>
  <c r="G1053" i="1" s="1"/>
  <c r="D1052" i="1"/>
  <c r="H1052" i="1" s="1"/>
  <c r="C1052" i="1"/>
  <c r="H1051" i="1"/>
  <c r="D1051" i="1"/>
  <c r="C1051" i="1"/>
  <c r="G1051" i="1" s="1"/>
  <c r="D1050" i="1"/>
  <c r="C1050" i="1"/>
  <c r="D1049" i="1"/>
  <c r="C1049" i="1"/>
  <c r="G1049" i="1" s="1"/>
  <c r="C1048" i="1"/>
  <c r="D1045" i="1"/>
  <c r="C1045" i="1"/>
  <c r="G1045" i="1" s="1"/>
  <c r="D1044" i="1"/>
  <c r="H1044" i="1" s="1"/>
  <c r="C1044" i="1"/>
  <c r="H1043" i="1"/>
  <c r="D1043" i="1"/>
  <c r="C1043" i="1"/>
  <c r="G1043" i="1" s="1"/>
  <c r="D1042" i="1"/>
  <c r="C1042" i="1"/>
  <c r="H1041" i="1"/>
  <c r="D1041" i="1"/>
  <c r="C1041" i="1"/>
  <c r="G1041" i="1" s="1"/>
  <c r="D1040" i="1"/>
  <c r="H1040" i="1" s="1"/>
  <c r="C1040" i="1"/>
  <c r="D1039" i="1"/>
  <c r="C1039" i="1"/>
  <c r="G1039" i="1" s="1"/>
  <c r="D1038" i="1"/>
  <c r="C1038" i="1"/>
  <c r="D1037" i="1"/>
  <c r="C1037" i="1"/>
  <c r="G1037" i="1" s="1"/>
  <c r="D1036" i="1"/>
  <c r="H1036" i="1" s="1"/>
  <c r="C1036" i="1"/>
  <c r="D1035" i="1"/>
  <c r="C1035" i="1"/>
  <c r="D1034" i="1"/>
  <c r="C1034" i="1"/>
  <c r="D1033" i="1"/>
  <c r="C1033" i="1"/>
  <c r="D1032" i="1"/>
  <c r="C1032" i="1"/>
  <c r="D1031" i="1"/>
  <c r="C1031" i="1"/>
  <c r="G1031" i="1" s="1"/>
  <c r="D1030" i="1"/>
  <c r="D1029" i="1"/>
  <c r="C1029" i="1"/>
  <c r="G1029" i="1" s="1"/>
  <c r="D1028" i="1"/>
  <c r="C1028" i="1"/>
  <c r="H1027" i="1"/>
  <c r="D1027" i="1"/>
  <c r="C1027" i="1"/>
  <c r="G1027" i="1" s="1"/>
  <c r="D1026" i="1"/>
  <c r="C1026" i="1"/>
  <c r="D1025" i="1"/>
  <c r="C1025" i="1"/>
  <c r="D1024" i="1"/>
  <c r="H1024" i="1" s="1"/>
  <c r="C1024" i="1"/>
  <c r="D1023" i="1"/>
  <c r="D1022" i="1"/>
  <c r="C1022" i="1"/>
  <c r="D1021" i="1"/>
  <c r="C1021" i="1"/>
  <c r="G1021" i="1" s="1"/>
  <c r="D1020" i="1"/>
  <c r="H1020" i="1" s="1"/>
  <c r="C1020" i="1"/>
  <c r="H1019" i="1"/>
  <c r="D1019" i="1"/>
  <c r="C1019" i="1"/>
  <c r="G1019" i="1" s="1"/>
  <c r="D1018" i="1"/>
  <c r="C1018" i="1"/>
  <c r="H1017" i="1"/>
  <c r="D1017" i="1"/>
  <c r="C1017" i="1"/>
  <c r="G1017" i="1" s="1"/>
  <c r="D1016" i="1"/>
  <c r="H1016" i="1" s="1"/>
  <c r="C1016" i="1"/>
  <c r="D1015" i="1"/>
  <c r="C1015" i="1"/>
  <c r="G1015" i="1" s="1"/>
  <c r="D1014" i="1"/>
  <c r="C1014" i="1"/>
  <c r="D1013" i="1"/>
  <c r="C1013" i="1"/>
  <c r="G1013" i="1" s="1"/>
  <c r="D1012" i="1"/>
  <c r="C1012" i="1"/>
  <c r="H1011" i="1"/>
  <c r="D1011" i="1"/>
  <c r="C1011" i="1"/>
  <c r="G1011" i="1" s="1"/>
  <c r="D1010" i="1"/>
  <c r="C1010" i="1"/>
  <c r="H1009" i="1"/>
  <c r="D1009" i="1"/>
  <c r="C1009" i="1"/>
  <c r="G1009" i="1" s="1"/>
  <c r="D1008" i="1"/>
  <c r="C1008" i="1"/>
  <c r="D1006" i="1"/>
  <c r="C1006" i="1"/>
  <c r="D1005" i="1"/>
  <c r="C1005" i="1"/>
  <c r="G1005" i="1" s="1"/>
  <c r="D1004" i="1"/>
  <c r="H1004" i="1" s="1"/>
  <c r="C1004" i="1"/>
  <c r="H1003" i="1"/>
  <c r="D1003" i="1"/>
  <c r="G1003" i="1" s="1"/>
  <c r="C1003" i="1"/>
  <c r="D1002" i="1"/>
  <c r="G1002" i="1" s="1"/>
  <c r="C1002" i="1"/>
  <c r="D1001" i="1"/>
  <c r="G1001" i="1" s="1"/>
  <c r="C1001" i="1"/>
  <c r="H1000" i="1"/>
  <c r="D1000" i="1"/>
  <c r="G1000" i="1" s="1"/>
  <c r="C1000" i="1"/>
  <c r="D999" i="1"/>
  <c r="C999" i="1"/>
  <c r="H999" i="1" s="1"/>
  <c r="D998" i="1"/>
  <c r="C998" i="1"/>
  <c r="D996" i="1"/>
  <c r="G996" i="1" s="1"/>
  <c r="C996" i="1"/>
  <c r="H996" i="1" s="1"/>
  <c r="H995" i="1"/>
  <c r="D995" i="1"/>
  <c r="G995" i="1" s="1"/>
  <c r="C995" i="1"/>
  <c r="D994" i="1"/>
  <c r="C994" i="1"/>
  <c r="D993" i="1"/>
  <c r="C993" i="1"/>
  <c r="H992" i="1"/>
  <c r="D992" i="1"/>
  <c r="G992" i="1" s="1"/>
  <c r="C992" i="1"/>
  <c r="D991" i="1"/>
  <c r="C991" i="1"/>
  <c r="H991" i="1" s="1"/>
  <c r="D989" i="1"/>
  <c r="H989" i="1" s="1"/>
  <c r="C989" i="1"/>
  <c r="D988" i="1"/>
  <c r="H988" i="1" s="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D756" i="1"/>
  <c r="H756" i="1" s="1"/>
  <c r="C756" i="1"/>
  <c r="G756" i="1" s="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C719" i="1"/>
  <c r="G719" i="1" s="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D709" i="1"/>
  <c r="G709" i="1" s="1"/>
  <c r="C709" i="1"/>
  <c r="H708" i="1"/>
  <c r="G708" i="1"/>
  <c r="D708" i="1"/>
  <c r="C708" i="1"/>
  <c r="H707" i="1"/>
  <c r="G707" i="1"/>
  <c r="D707" i="1"/>
  <c r="C707" i="1"/>
  <c r="H706" i="1"/>
  <c r="G706" i="1"/>
  <c r="D706" i="1"/>
  <c r="C706"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D661" i="1"/>
  <c r="C661" i="1"/>
  <c r="G661" i="1" s="1"/>
  <c r="H660" i="1"/>
  <c r="G660" i="1"/>
  <c r="D660" i="1"/>
  <c r="C660" i="1"/>
  <c r="H659" i="1"/>
  <c r="G659" i="1"/>
  <c r="D659" i="1"/>
  <c r="C659" i="1"/>
  <c r="D658" i="1"/>
  <c r="H658" i="1" s="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D645" i="1"/>
  <c r="H645" i="1" s="1"/>
  <c r="C645" i="1"/>
  <c r="G645" i="1" s="1"/>
  <c r="G644" i="1"/>
  <c r="D644" i="1"/>
  <c r="C644" i="1"/>
  <c r="H644" i="1" s="1"/>
  <c r="D643" i="1"/>
  <c r="H643" i="1" s="1"/>
  <c r="C643" i="1"/>
  <c r="H642" i="1"/>
  <c r="G642" i="1"/>
  <c r="D642" i="1"/>
  <c r="C642" i="1"/>
  <c r="D641" i="1"/>
  <c r="H641" i="1" s="1"/>
  <c r="C641"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D412" i="1"/>
  <c r="G412" i="1" s="1"/>
  <c r="C412"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D388" i="1"/>
  <c r="C388" i="1"/>
  <c r="H387" i="1"/>
  <c r="G387" i="1"/>
  <c r="D387" i="1"/>
  <c r="C387" i="1"/>
  <c r="D386" i="1"/>
  <c r="H386" i="1" s="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C374" i="1"/>
  <c r="H374" i="1" s="1"/>
  <c r="D373" i="1"/>
  <c r="C373" i="1"/>
  <c r="H373" i="1" s="1"/>
  <c r="H372" i="1"/>
  <c r="G372" i="1"/>
  <c r="D372" i="1"/>
  <c r="C372" i="1"/>
  <c r="H371" i="1"/>
  <c r="G371" i="1"/>
  <c r="D371" i="1"/>
  <c r="C371" i="1"/>
  <c r="H370" i="1"/>
  <c r="G370" i="1"/>
  <c r="D370" i="1"/>
  <c r="C370" i="1"/>
  <c r="H369" i="1"/>
  <c r="G369" i="1"/>
  <c r="D369" i="1"/>
  <c r="C369" i="1"/>
  <c r="H368" i="1"/>
  <c r="G368" i="1"/>
  <c r="D368" i="1"/>
  <c r="C368" i="1"/>
  <c r="H367" i="1"/>
  <c r="G367" i="1"/>
  <c r="D367" i="1"/>
  <c r="C367" i="1"/>
  <c r="D366" i="1"/>
  <c r="H366" i="1" s="1"/>
  <c r="C366" i="1"/>
  <c r="G365" i="1"/>
  <c r="D365" i="1"/>
  <c r="C365" i="1"/>
  <c r="H365" i="1" s="1"/>
  <c r="H363" i="1"/>
  <c r="G363" i="1"/>
  <c r="D363" i="1"/>
  <c r="C363" i="1"/>
  <c r="D362" i="1"/>
  <c r="C362" i="1"/>
  <c r="H362" i="1" s="1"/>
  <c r="H361" i="1"/>
  <c r="G361" i="1"/>
  <c r="D361" i="1"/>
  <c r="C361" i="1"/>
  <c r="H360" i="1"/>
  <c r="G360" i="1"/>
  <c r="D360" i="1"/>
  <c r="C360" i="1"/>
  <c r="D359" i="1"/>
  <c r="G359" i="1" s="1"/>
  <c r="C359" i="1"/>
  <c r="H359" i="1" s="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D322" i="1"/>
  <c r="C322" i="1"/>
  <c r="G322" i="1" s="1"/>
  <c r="D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G291" i="1"/>
  <c r="D291" i="1"/>
  <c r="C291" i="1"/>
  <c r="D290" i="1"/>
  <c r="C290" i="1"/>
  <c r="H290" i="1" s="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G270" i="1" s="1"/>
  <c r="C270" i="1"/>
  <c r="H270" i="1" s="1"/>
  <c r="D269" i="1"/>
  <c r="G269" i="1" s="1"/>
  <c r="C269" i="1"/>
  <c r="H269" i="1" s="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D228" i="1"/>
  <c r="G228" i="1" s="1"/>
  <c r="C228"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D210" i="1"/>
  <c r="H210" i="1" s="1"/>
  <c r="C210" i="1"/>
  <c r="D209" i="1"/>
  <c r="H209" i="1" s="1"/>
  <c r="C209" i="1"/>
  <c r="H208" i="1"/>
  <c r="G208" i="1"/>
  <c r="D208" i="1"/>
  <c r="C208" i="1"/>
  <c r="H207" i="1"/>
  <c r="D207" i="1"/>
  <c r="C207" i="1"/>
  <c r="G207" i="1" s="1"/>
  <c r="D206" i="1"/>
  <c r="C206" i="1"/>
  <c r="G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C191" i="1"/>
  <c r="H190" i="1"/>
  <c r="G190" i="1"/>
  <c r="D190" i="1"/>
  <c r="C190" i="1"/>
  <c r="H189" i="1"/>
  <c r="G189" i="1"/>
  <c r="D189" i="1"/>
  <c r="C189" i="1"/>
  <c r="D188" i="1"/>
  <c r="C188" i="1"/>
  <c r="D187" i="1"/>
  <c r="C187" i="1"/>
  <c r="D186" i="1"/>
  <c r="C186" i="1"/>
  <c r="H186" i="1" s="1"/>
  <c r="H185" i="1"/>
  <c r="G185" i="1"/>
  <c r="D185" i="1"/>
  <c r="C185" i="1"/>
  <c r="D184" i="1"/>
  <c r="C184" i="1"/>
  <c r="H183" i="1"/>
  <c r="G183" i="1"/>
  <c r="D183" i="1"/>
  <c r="C183" i="1"/>
  <c r="D182" i="1"/>
  <c r="H182" i="1" s="1"/>
  <c r="C182" i="1"/>
  <c r="D181" i="1"/>
  <c r="H181" i="1" s="1"/>
  <c r="C181" i="1"/>
  <c r="G180" i="1"/>
  <c r="D180" i="1"/>
  <c r="H180" i="1" s="1"/>
  <c r="C180" i="1"/>
  <c r="H179" i="1"/>
  <c r="G179" i="1"/>
  <c r="D179" i="1"/>
  <c r="C179" i="1"/>
  <c r="H178" i="1"/>
  <c r="G178" i="1"/>
  <c r="D178" i="1"/>
  <c r="C178" i="1"/>
  <c r="D177" i="1"/>
  <c r="G177" i="1" s="1"/>
  <c r="C177" i="1"/>
  <c r="H176" i="1"/>
  <c r="G176" i="1"/>
  <c r="D176" i="1"/>
  <c r="C176" i="1"/>
  <c r="G175" i="1"/>
  <c r="D175" i="1"/>
  <c r="C175" i="1"/>
  <c r="H175" i="1" s="1"/>
  <c r="D174" i="1"/>
  <c r="G174" i="1" s="1"/>
  <c r="C174" i="1"/>
  <c r="D173" i="1"/>
  <c r="H172" i="1"/>
  <c r="G172" i="1"/>
  <c r="D172" i="1"/>
  <c r="C172" i="1"/>
  <c r="H171" i="1"/>
  <c r="G171" i="1"/>
  <c r="D171" i="1"/>
  <c r="C171" i="1"/>
  <c r="D170" i="1"/>
  <c r="H170" i="1" s="1"/>
  <c r="C170" i="1"/>
  <c r="D169" i="1"/>
  <c r="G169" i="1" s="1"/>
  <c r="C169" i="1"/>
  <c r="G168" i="1"/>
  <c r="D168" i="1"/>
  <c r="C168" i="1"/>
  <c r="H167" i="1"/>
  <c r="G167" i="1"/>
  <c r="D167" i="1"/>
  <c r="C167" i="1"/>
  <c r="G166" i="1"/>
  <c r="D166" i="1"/>
  <c r="C166" i="1"/>
  <c r="H164" i="1"/>
  <c r="G164" i="1"/>
  <c r="D164" i="1"/>
  <c r="C164" i="1"/>
  <c r="H163" i="1"/>
  <c r="D163" i="1"/>
  <c r="G163" i="1" s="1"/>
  <c r="C163" i="1"/>
  <c r="H162" i="1"/>
  <c r="D162" i="1"/>
  <c r="C162" i="1"/>
  <c r="G162" i="1" s="1"/>
  <c r="D161" i="1"/>
  <c r="H161" i="1" s="1"/>
  <c r="C161" i="1"/>
  <c r="D160" i="1"/>
  <c r="C160" i="1"/>
  <c r="H158" i="1"/>
  <c r="G158" i="1"/>
  <c r="D158" i="1"/>
  <c r="C158" i="1"/>
  <c r="H157" i="1"/>
  <c r="G157" i="1"/>
  <c r="D157" i="1"/>
  <c r="C157" i="1"/>
  <c r="H156" i="1"/>
  <c r="G156" i="1"/>
  <c r="D156" i="1"/>
  <c r="C156" i="1"/>
  <c r="C155" i="1"/>
  <c r="D154" i="1"/>
  <c r="G154" i="1" s="1"/>
  <c r="C154" i="1"/>
  <c r="H153" i="1"/>
  <c r="G153" i="1"/>
  <c r="D153" i="1"/>
  <c r="C153" i="1"/>
  <c r="D152" i="1"/>
  <c r="H152" i="1" s="1"/>
  <c r="C152" i="1"/>
  <c r="G152" i="1" s="1"/>
  <c r="H151" i="1"/>
  <c r="G151" i="1"/>
  <c r="D151" i="1"/>
  <c r="C151" i="1"/>
  <c r="D150" i="1"/>
  <c r="C150" i="1"/>
  <c r="D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D91" i="1"/>
  <c r="C91" i="1"/>
  <c r="H90" i="1"/>
  <c r="G90" i="1"/>
  <c r="D90" i="1"/>
  <c r="C90" i="1"/>
  <c r="H89" i="1"/>
  <c r="G89" i="1"/>
  <c r="D89" i="1"/>
  <c r="C89" i="1"/>
  <c r="H88" i="1"/>
  <c r="G88" i="1"/>
  <c r="D88" i="1"/>
  <c r="C88" i="1"/>
  <c r="D87" i="1"/>
  <c r="C87" i="1"/>
  <c r="H86" i="1"/>
  <c r="G86" i="1"/>
  <c r="D86" i="1"/>
  <c r="C86" i="1"/>
  <c r="H85" i="1"/>
  <c r="G85" i="1"/>
  <c r="D85" i="1"/>
  <c r="C85" i="1"/>
  <c r="H84" i="1"/>
  <c r="G84" i="1"/>
  <c r="D84" i="1"/>
  <c r="C84" i="1"/>
  <c r="H83" i="1"/>
  <c r="G83" i="1"/>
  <c r="D83" i="1"/>
  <c r="C83" i="1"/>
  <c r="D82" i="1"/>
  <c r="C82" i="1"/>
  <c r="H82" i="1" s="1"/>
  <c r="D81" i="1"/>
  <c r="C81" i="1"/>
  <c r="H80" i="1"/>
  <c r="G80" i="1"/>
  <c r="D80" i="1"/>
  <c r="C80"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D57" i="1"/>
  <c r="C57" i="1"/>
  <c r="H56" i="1"/>
  <c r="G56" i="1"/>
  <c r="D56" i="1"/>
  <c r="C56"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1136" i="1" l="1"/>
  <c r="G1579" i="1"/>
  <c r="G1576" i="1"/>
  <c r="G1503" i="1"/>
  <c r="H1499" i="1"/>
  <c r="G1499" i="1"/>
  <c r="H1501" i="1"/>
  <c r="H1491" i="1"/>
  <c r="G1490" i="1"/>
  <c r="G1486" i="1"/>
  <c r="D42" i="8"/>
  <c r="G295" i="9" s="1"/>
  <c r="E295" i="9" s="1"/>
  <c r="B295" i="9" s="1"/>
  <c r="C1481" i="1"/>
  <c r="H1481" i="1" s="1"/>
  <c r="C1483" i="1"/>
  <c r="G1475" i="1"/>
  <c r="E22" i="7"/>
  <c r="H705" i="1"/>
  <c r="G658" i="1"/>
  <c r="G649" i="1"/>
  <c r="G647" i="1"/>
  <c r="E274" i="9"/>
  <c r="B274" i="9" s="1"/>
  <c r="G643" i="1"/>
  <c r="F652" i="4"/>
  <c r="G641" i="1"/>
  <c r="H637" i="1"/>
  <c r="D411" i="1"/>
  <c r="H412" i="1"/>
  <c r="E644" i="4"/>
  <c r="D638" i="1" s="1"/>
  <c r="G388" i="1"/>
  <c r="G386" i="1"/>
  <c r="F391" i="4"/>
  <c r="G366" i="1"/>
  <c r="E363" i="4"/>
  <c r="D358" i="1" s="1"/>
  <c r="F369" i="4"/>
  <c r="F364" i="4"/>
  <c r="G413" i="1"/>
  <c r="H259" i="1"/>
  <c r="F263" i="4"/>
  <c r="F273" i="4"/>
  <c r="H227" i="1"/>
  <c r="H228" i="1"/>
  <c r="E224" i="4"/>
  <c r="D220" i="1" s="1"/>
  <c r="F231" i="4"/>
  <c r="E58" i="9"/>
  <c r="B58" i="9" s="1"/>
  <c r="G210" i="1"/>
  <c r="G209" i="1"/>
  <c r="F210" i="4"/>
  <c r="E196" i="4"/>
  <c r="D192" i="1" s="1"/>
  <c r="H191" i="1"/>
  <c r="H188" i="1"/>
  <c r="H187" i="1"/>
  <c r="F222" i="9"/>
  <c r="B222" i="9" s="1"/>
  <c r="F188" i="4"/>
  <c r="E45" i="9"/>
  <c r="B45" i="9" s="1"/>
  <c r="H184" i="1"/>
  <c r="F221" i="9"/>
  <c r="B221" i="9" s="1"/>
  <c r="G182" i="1"/>
  <c r="G181" i="1"/>
  <c r="F177" i="4"/>
  <c r="H177" i="1"/>
  <c r="H174" i="1"/>
  <c r="G170" i="1"/>
  <c r="H169" i="1"/>
  <c r="H168" i="1"/>
  <c r="E163" i="4"/>
  <c r="D159" i="1" s="1"/>
  <c r="H166" i="1"/>
  <c r="F169" i="4"/>
  <c r="G160" i="1"/>
  <c r="G161" i="1"/>
  <c r="H155" i="1"/>
  <c r="G155" i="1"/>
  <c r="E152" i="4"/>
  <c r="F159" i="4"/>
  <c r="H154" i="1"/>
  <c r="F153" i="4"/>
  <c r="H150" i="1"/>
  <c r="E106" i="4"/>
  <c r="D102" i="1" s="1"/>
  <c r="H108" i="1"/>
  <c r="F112" i="4"/>
  <c r="E37" i="9"/>
  <c r="B37" i="9" s="1"/>
  <c r="H87" i="1"/>
  <c r="E82" i="4"/>
  <c r="D78" i="1" s="1"/>
  <c r="F91" i="4"/>
  <c r="H91" i="1"/>
  <c r="H81" i="1"/>
  <c r="H79" i="1"/>
  <c r="H57" i="1"/>
  <c r="H55" i="1"/>
  <c r="C1348" i="1"/>
  <c r="H1348" i="1" s="1"/>
  <c r="D35" i="6"/>
  <c r="G1240" i="1"/>
  <c r="F214" i="9"/>
  <c r="B214" i="9" s="1"/>
  <c r="F216" i="9"/>
  <c r="B216" i="9" s="1"/>
  <c r="G1236" i="1"/>
  <c r="F259" i="5"/>
  <c r="E237" i="5"/>
  <c r="F245" i="5"/>
  <c r="E279" i="9"/>
  <c r="B279" i="9" s="1"/>
  <c r="E245" i="5"/>
  <c r="D1222" i="1" s="1"/>
  <c r="G1217" i="1"/>
  <c r="G1164" i="1"/>
  <c r="G1160" i="1"/>
  <c r="G1156" i="1"/>
  <c r="D1154" i="1"/>
  <c r="E289" i="9"/>
  <c r="B289" i="9" s="1"/>
  <c r="G1148" i="1"/>
  <c r="F170" i="5"/>
  <c r="E287" i="9"/>
  <c r="B287" i="9" s="1"/>
  <c r="F78" i="5"/>
  <c r="F70" i="5"/>
  <c r="G1047" i="1"/>
  <c r="D1048" i="1"/>
  <c r="H1048" i="1" s="1"/>
  <c r="G1035" i="1"/>
  <c r="F56" i="5"/>
  <c r="G1033" i="1"/>
  <c r="G1025" i="1"/>
  <c r="F45" i="5"/>
  <c r="F29" i="5"/>
  <c r="E12" i="5"/>
  <c r="D990" i="1" s="1"/>
  <c r="H1264" i="1"/>
  <c r="H1240" i="1"/>
  <c r="H1232" i="1"/>
  <c r="H1222" i="1"/>
  <c r="C1223" i="1"/>
  <c r="F246" i="5"/>
  <c r="H1216" i="1"/>
  <c r="E290" i="9"/>
  <c r="B290" i="9" s="1"/>
  <c r="H1166" i="1"/>
  <c r="H1165" i="1"/>
  <c r="C1157" i="1"/>
  <c r="G1157" i="1" s="1"/>
  <c r="H1157" i="1"/>
  <c r="H1160" i="1"/>
  <c r="C1154" i="1"/>
  <c r="H1155" i="1"/>
  <c r="H1148" i="1"/>
  <c r="H1149" i="1"/>
  <c r="H1136" i="1"/>
  <c r="H1061" i="1"/>
  <c r="H1033" i="1"/>
  <c r="C1030" i="1"/>
  <c r="G1030" i="1" s="1"/>
  <c r="H1032" i="1"/>
  <c r="C1023" i="1"/>
  <c r="G1023" i="1" s="1"/>
  <c r="H1028" i="1"/>
  <c r="C1007" i="1"/>
  <c r="G1007" i="1" s="1"/>
  <c r="G993" i="1"/>
  <c r="H1035" i="1"/>
  <c r="H1012" i="1"/>
  <c r="C997" i="1"/>
  <c r="G997" i="1" s="1"/>
  <c r="H1025" i="1"/>
  <c r="H1008" i="1"/>
  <c r="G999" i="1"/>
  <c r="D12" i="5"/>
  <c r="C990" i="1" s="1"/>
  <c r="G998" i="1"/>
  <c r="G991" i="1"/>
  <c r="G994" i="1"/>
  <c r="C411" i="1"/>
  <c r="G637" i="1"/>
  <c r="F416" i="4"/>
  <c r="D644" i="4"/>
  <c r="G373" i="1"/>
  <c r="G374" i="1"/>
  <c r="D363" i="4"/>
  <c r="C364" i="1"/>
  <c r="G362" i="1"/>
  <c r="C358" i="1"/>
  <c r="C321" i="1"/>
  <c r="D298" i="4"/>
  <c r="C293" i="1" s="1"/>
  <c r="D311" i="4"/>
  <c r="G290" i="1"/>
  <c r="D224" i="4"/>
  <c r="H206" i="1"/>
  <c r="B224" i="9"/>
  <c r="G191" i="1"/>
  <c r="G188" i="1"/>
  <c r="G187" i="1"/>
  <c r="G184" i="1"/>
  <c r="G186" i="1"/>
  <c r="B220" i="9"/>
  <c r="E44" i="9"/>
  <c r="B44" i="9" s="1"/>
  <c r="C173" i="1"/>
  <c r="H173" i="1" s="1"/>
  <c r="G173" i="1"/>
  <c r="C165" i="1"/>
  <c r="D163" i="4"/>
  <c r="H160" i="1"/>
  <c r="E40" i="9"/>
  <c r="B40" i="9" s="1"/>
  <c r="F164" i="4"/>
  <c r="B217" i="9"/>
  <c r="G150" i="1"/>
  <c r="D152" i="4"/>
  <c r="C149" i="1"/>
  <c r="G108" i="1"/>
  <c r="G113" i="1"/>
  <c r="G87" i="1"/>
  <c r="G91" i="1"/>
  <c r="G82" i="1"/>
  <c r="G79" i="1"/>
  <c r="G81" i="1"/>
  <c r="C78" i="1"/>
  <c r="G55" i="1"/>
  <c r="G57" i="1"/>
  <c r="E26" i="9"/>
  <c r="B26" i="9" s="1"/>
  <c r="E283" i="9"/>
  <c r="B283" i="9" s="1"/>
  <c r="G986" i="1"/>
  <c r="G987" i="1"/>
  <c r="G988" i="1"/>
  <c r="G989" i="1"/>
  <c r="H994" i="1"/>
  <c r="H998" i="1"/>
  <c r="H1002" i="1"/>
  <c r="H1005" i="1"/>
  <c r="H1013" i="1"/>
  <c r="H1021" i="1"/>
  <c r="H1029" i="1"/>
  <c r="H1037" i="1"/>
  <c r="H1045" i="1"/>
  <c r="H1047" i="1"/>
  <c r="H1055" i="1"/>
  <c r="H1063" i="1"/>
  <c r="H1073" i="1"/>
  <c r="H1081" i="1"/>
  <c r="H993" i="1"/>
  <c r="H1001" i="1"/>
  <c r="H1007" i="1"/>
  <c r="H1015" i="1"/>
  <c r="H1023" i="1"/>
  <c r="H1031" i="1"/>
  <c r="H1039" i="1"/>
  <c r="H1049" i="1"/>
  <c r="H1057" i="1"/>
  <c r="H1067" i="1"/>
  <c r="H1075" i="1"/>
  <c r="H1083"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G1006" i="1"/>
  <c r="G1010" i="1"/>
  <c r="G1014" i="1"/>
  <c r="G1018" i="1"/>
  <c r="G1022" i="1"/>
  <c r="G1026" i="1"/>
  <c r="G1034" i="1"/>
  <c r="G1038" i="1"/>
  <c r="G1042" i="1"/>
  <c r="G1050" i="1"/>
  <c r="G1054" i="1"/>
  <c r="G1058" i="1"/>
  <c r="G1062" i="1"/>
  <c r="G1066" i="1"/>
  <c r="G1070" i="1"/>
  <c r="G1074" i="1"/>
  <c r="G1078" i="1"/>
  <c r="G1082" i="1"/>
  <c r="G1086" i="1"/>
  <c r="G1090" i="1"/>
  <c r="G1094" i="1"/>
  <c r="G1098" i="1"/>
  <c r="G1102" i="1"/>
  <c r="G1106" i="1"/>
  <c r="G1110" i="1"/>
  <c r="G1114" i="1"/>
  <c r="G1118" i="1"/>
  <c r="G1122" i="1"/>
  <c r="G1125" i="1"/>
  <c r="G1129" i="1"/>
  <c r="G1133" i="1"/>
  <c r="G1137" i="1"/>
  <c r="G1141" i="1"/>
  <c r="G1145" i="1"/>
  <c r="G1149" i="1"/>
  <c r="G1155" i="1"/>
  <c r="G1159" i="1"/>
  <c r="G1163" i="1"/>
  <c r="G1170" i="1"/>
  <c r="G1174" i="1"/>
  <c r="G1178" i="1"/>
  <c r="G1182" i="1"/>
  <c r="G1186" i="1"/>
  <c r="G1190" i="1"/>
  <c r="G1194" i="1"/>
  <c r="G1198" i="1"/>
  <c r="G1202" i="1"/>
  <c r="G1206" i="1"/>
  <c r="G1210" i="1"/>
  <c r="G1216" i="1"/>
  <c r="G1220" i="1"/>
  <c r="G1224" i="1"/>
  <c r="G1228" i="1"/>
  <c r="G1232" i="1"/>
  <c r="G1239" i="1"/>
  <c r="G1243" i="1"/>
  <c r="G1247" i="1"/>
  <c r="G1251" i="1"/>
  <c r="G1255" i="1"/>
  <c r="G1259" i="1"/>
  <c r="G1263" i="1"/>
  <c r="G1267" i="1"/>
  <c r="G1271" i="1"/>
  <c r="G1275" i="1"/>
  <c r="G1279" i="1"/>
  <c r="G1283" i="1"/>
  <c r="G1287" i="1"/>
  <c r="G1291" i="1"/>
  <c r="G1295" i="1"/>
  <c r="G1302" i="1"/>
  <c r="G1306" i="1"/>
  <c r="G1310" i="1"/>
  <c r="G1314" i="1"/>
  <c r="J1455" i="1"/>
  <c r="G1455" i="1"/>
  <c r="H1438" i="1"/>
  <c r="G1438" i="1"/>
  <c r="J1457" i="1"/>
  <c r="G1457" i="1"/>
  <c r="G1004" i="1"/>
  <c r="H1006" i="1"/>
  <c r="G1008" i="1"/>
  <c r="H1010" i="1"/>
  <c r="G1012" i="1"/>
  <c r="H1014" i="1"/>
  <c r="G1016" i="1"/>
  <c r="H1018" i="1"/>
  <c r="G1020" i="1"/>
  <c r="H1022" i="1"/>
  <c r="G1024" i="1"/>
  <c r="H1026" i="1"/>
  <c r="G1028" i="1"/>
  <c r="G1032" i="1"/>
  <c r="H1034" i="1"/>
  <c r="G1036" i="1"/>
  <c r="H1038" i="1"/>
  <c r="G1040" i="1"/>
  <c r="H1042" i="1"/>
  <c r="G1044" i="1"/>
  <c r="G1048" i="1"/>
  <c r="H1050" i="1"/>
  <c r="G1052" i="1"/>
  <c r="H1054" i="1"/>
  <c r="G1056" i="1"/>
  <c r="H1058" i="1"/>
  <c r="G1060" i="1"/>
  <c r="H1062" i="1"/>
  <c r="G1064" i="1"/>
  <c r="H1066" i="1"/>
  <c r="G1068" i="1"/>
  <c r="H1070" i="1"/>
  <c r="G1072" i="1"/>
  <c r="H1074" i="1"/>
  <c r="G1076" i="1"/>
  <c r="H1078" i="1"/>
  <c r="G1080" i="1"/>
  <c r="H1082" i="1"/>
  <c r="G1084" i="1"/>
  <c r="H1086" i="1"/>
  <c r="G1088" i="1"/>
  <c r="G1092" i="1"/>
  <c r="G1096" i="1"/>
  <c r="G1100" i="1"/>
  <c r="G1104" i="1"/>
  <c r="G1108" i="1"/>
  <c r="G1112" i="1"/>
  <c r="G1116" i="1"/>
  <c r="G1120" i="1"/>
  <c r="G1127" i="1"/>
  <c r="G1131" i="1"/>
  <c r="G1135" i="1"/>
  <c r="G1139" i="1"/>
  <c r="G1143" i="1"/>
  <c r="G1147" i="1"/>
  <c r="G1151" i="1"/>
  <c r="G1161" i="1"/>
  <c r="G1165" i="1"/>
  <c r="G1168" i="1"/>
  <c r="G1172" i="1"/>
  <c r="G1176" i="1"/>
  <c r="G1180" i="1"/>
  <c r="G1184" i="1"/>
  <c r="G1188" i="1"/>
  <c r="G1192" i="1"/>
  <c r="G1196" i="1"/>
  <c r="G1200" i="1"/>
  <c r="G1204" i="1"/>
  <c r="G1208" i="1"/>
  <c r="G1212" i="1"/>
  <c r="G1218" i="1"/>
  <c r="G1222" i="1"/>
  <c r="G1226" i="1"/>
  <c r="G1230" i="1"/>
  <c r="G1234" i="1"/>
  <c r="G1237" i="1"/>
  <c r="G1241" i="1"/>
  <c r="G1245" i="1"/>
  <c r="G1249" i="1"/>
  <c r="G1253" i="1"/>
  <c r="G1257" i="1"/>
  <c r="G1261" i="1"/>
  <c r="G1265" i="1"/>
  <c r="G1269" i="1"/>
  <c r="G1273" i="1"/>
  <c r="G1277" i="1"/>
  <c r="G1281" i="1"/>
  <c r="G1285" i="1"/>
  <c r="G1289" i="1"/>
  <c r="G1293" i="1"/>
  <c r="G1297" i="1"/>
  <c r="G1300" i="1"/>
  <c r="G1304" i="1"/>
  <c r="G1308" i="1"/>
  <c r="G1312" i="1"/>
  <c r="G1316"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J1459" i="1"/>
  <c r="G1459" i="1"/>
  <c r="G1446" i="1"/>
  <c r="J1446" i="1"/>
  <c r="G1448" i="1"/>
  <c r="J1448" i="1"/>
  <c r="G1450" i="1"/>
  <c r="J1450" i="1"/>
  <c r="G1452" i="1"/>
  <c r="J1452" i="1"/>
  <c r="G1477" i="1"/>
  <c r="G1479" i="1"/>
  <c r="H1488" i="1"/>
  <c r="G1488" i="1"/>
  <c r="H1497"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7" i="1"/>
  <c r="G1437" i="1"/>
  <c r="H1439" i="1"/>
  <c r="G1439" i="1"/>
  <c r="H1441" i="1"/>
  <c r="G1441" i="1"/>
  <c r="H1443" i="1"/>
  <c r="G1443" i="1"/>
  <c r="H1445" i="1"/>
  <c r="G1445" i="1"/>
  <c r="G1454" i="1"/>
  <c r="G1463" i="1"/>
  <c r="I1463" i="1" s="1"/>
  <c r="J1463" i="1"/>
  <c r="G1465" i="1"/>
  <c r="I1465" i="1" s="1"/>
  <c r="J1465" i="1"/>
  <c r="G1467" i="1"/>
  <c r="I1467" i="1" s="1"/>
  <c r="J1467" i="1"/>
  <c r="G1472" i="1"/>
  <c r="I1472" i="1" s="1"/>
  <c r="G1474" i="1"/>
  <c r="I1474" i="1" s="1"/>
  <c r="H1475" i="1"/>
  <c r="G1485" i="1"/>
  <c r="H1492" i="1"/>
  <c r="G1492" i="1"/>
  <c r="F54" i="4"/>
  <c r="D50" i="4"/>
  <c r="G1321" i="1"/>
  <c r="H1446" i="1"/>
  <c r="H1448" i="1"/>
  <c r="G1449" i="1"/>
  <c r="I1449" i="1" s="1"/>
  <c r="H1450" i="1"/>
  <c r="G1451" i="1"/>
  <c r="I1451" i="1" s="1"/>
  <c r="H1452" i="1"/>
  <c r="H1455" i="1"/>
  <c r="G1456" i="1"/>
  <c r="I1456" i="1" s="1"/>
  <c r="J1456" i="1"/>
  <c r="H1457" i="1"/>
  <c r="G1458" i="1"/>
  <c r="I1458" i="1" s="1"/>
  <c r="J1458" i="1"/>
  <c r="H1459" i="1"/>
  <c r="G1460" i="1"/>
  <c r="I1460" i="1" s="1"/>
  <c r="J1460" i="1"/>
  <c r="H1461" i="1"/>
  <c r="H1470" i="1"/>
  <c r="G1476" i="1"/>
  <c r="I1476" i="1" s="1"/>
  <c r="J1476" i="1"/>
  <c r="H1477" i="1"/>
  <c r="G1478" i="1"/>
  <c r="I1478" i="1" s="1"/>
  <c r="J1478" i="1"/>
  <c r="H1479" i="1"/>
  <c r="H1480" i="1"/>
  <c r="G1480" i="1"/>
  <c r="G1489" i="1"/>
  <c r="H1496" i="1"/>
  <c r="G1496" i="1"/>
  <c r="F7" i="4"/>
  <c r="G1471" i="1"/>
  <c r="I1471" i="1" s="1"/>
  <c r="J1471" i="1"/>
  <c r="G1473" i="1"/>
  <c r="I1473" i="1" s="1"/>
  <c r="J1473" i="1"/>
  <c r="H1484" i="1"/>
  <c r="G1484" i="1"/>
  <c r="G1510" i="1"/>
  <c r="H1510" i="1"/>
  <c r="G1526" i="1"/>
  <c r="H1526" i="1"/>
  <c r="G1542" i="1"/>
  <c r="H1542" i="1"/>
  <c r="D133" i="4"/>
  <c r="F134" i="4"/>
  <c r="G1514" i="1"/>
  <c r="H1514" i="1"/>
  <c r="G1530" i="1"/>
  <c r="H1530" i="1"/>
  <c r="G1546" i="1"/>
  <c r="H1546" i="1"/>
  <c r="E50" i="4"/>
  <c r="D46" i="1" s="1"/>
  <c r="G1498" i="1"/>
  <c r="H1498" i="1"/>
  <c r="G1518" i="1"/>
  <c r="H1518" i="1"/>
  <c r="G1534" i="1"/>
  <c r="H1534" i="1"/>
  <c r="G1550" i="1"/>
  <c r="H1550" i="1"/>
  <c r="G1554" i="1"/>
  <c r="H1554" i="1"/>
  <c r="G1558" i="1"/>
  <c r="H1558" i="1"/>
  <c r="G1562" i="1"/>
  <c r="H1562" i="1"/>
  <c r="G1566" i="1"/>
  <c r="H1566" i="1"/>
  <c r="G1570" i="1"/>
  <c r="H1570" i="1"/>
  <c r="G1574" i="1"/>
  <c r="H1574" i="1"/>
  <c r="G1578" i="1"/>
  <c r="H1578" i="1"/>
  <c r="E298" i="4"/>
  <c r="G1502" i="1"/>
  <c r="H1502" i="1"/>
  <c r="G1506" i="1"/>
  <c r="H1506" i="1"/>
  <c r="G1522" i="1"/>
  <c r="H1522" i="1"/>
  <c r="G1538" i="1"/>
  <c r="H1538" i="1"/>
  <c r="D106" i="4"/>
  <c r="D350" i="4"/>
  <c r="D196" i="4"/>
  <c r="F216" i="4"/>
  <c r="F264" i="4"/>
  <c r="D396" i="4"/>
  <c r="D421" i="4"/>
  <c r="F516" i="4"/>
  <c r="D515" i="4"/>
  <c r="F568" i="4"/>
  <c r="D567" i="4"/>
  <c r="E580" i="4"/>
  <c r="D574" i="1" s="1"/>
  <c r="F626" i="4"/>
  <c r="D625" i="4"/>
  <c r="F417" i="4"/>
  <c r="E515" i="4"/>
  <c r="D509" i="1" s="1"/>
  <c r="E567" i="4"/>
  <c r="D561" i="1" s="1"/>
  <c r="G142" i="9"/>
  <c r="E142" i="9" s="1"/>
  <c r="B142" i="9" s="1"/>
  <c r="F603" i="4"/>
  <c r="D528" i="4"/>
  <c r="D580" i="4"/>
  <c r="D593" i="4"/>
  <c r="K1432" i="9"/>
  <c r="F13" i="5"/>
  <c r="F69" i="5"/>
  <c r="F79" i="5"/>
  <c r="D87" i="5"/>
  <c r="F135" i="5"/>
  <c r="F149" i="5"/>
  <c r="D190" i="5"/>
  <c r="D176" i="5" s="1"/>
  <c r="F206" i="5"/>
  <c r="D238" i="5"/>
  <c r="D258" i="5"/>
  <c r="D5" i="6"/>
  <c r="D89" i="6"/>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67" i="9"/>
  <c r="E167" i="9" s="1"/>
  <c r="B167" i="9" s="1"/>
  <c r="G168" i="9"/>
  <c r="E168" i="9" s="1"/>
  <c r="B168" i="9" s="1"/>
  <c r="G169" i="9"/>
  <c r="E169" i="9" s="1"/>
  <c r="B169" i="9" s="1"/>
  <c r="H165" i="9"/>
  <c r="H164" i="9"/>
  <c r="G170" i="9"/>
  <c r="E170" i="9" s="1"/>
  <c r="B170" i="9" s="1"/>
  <c r="G166" i="9"/>
  <c r="E166" i="9" s="1"/>
  <c r="B166" i="9" s="1"/>
  <c r="G165" i="9"/>
  <c r="E165" i="9" s="1"/>
  <c r="B165" i="9" s="1"/>
  <c r="G164" i="9"/>
  <c r="E164" i="9" s="1"/>
  <c r="B164" i="9" s="1"/>
  <c r="G163" i="9"/>
  <c r="E163" i="9" s="1"/>
  <c r="B163" i="9" s="1"/>
  <c r="G162" i="9"/>
  <c r="E162" i="9" s="1"/>
  <c r="B162" i="9" s="1"/>
  <c r="G161" i="9"/>
  <c r="E161" i="9" s="1"/>
  <c r="B161" i="9" s="1"/>
  <c r="G160" i="9"/>
  <c r="E160" i="9" s="1"/>
  <c r="B160" i="9" s="1"/>
  <c r="I10" i="9"/>
  <c r="E87" i="5"/>
  <c r="D1065" i="1" s="1"/>
  <c r="F88" i="5"/>
  <c r="D146" i="5"/>
  <c r="E176" i="5"/>
  <c r="F177" i="5"/>
  <c r="E292" i="9"/>
  <c r="B292" i="9" s="1"/>
  <c r="E22" i="9"/>
  <c r="B22" i="9" s="1"/>
  <c r="B213" i="9"/>
  <c r="G294" i="9" l="1"/>
  <c r="E294" i="9" s="1"/>
  <c r="E293" i="9" s="1"/>
  <c r="G1481" i="1"/>
  <c r="H1483" i="1"/>
  <c r="G1483" i="1"/>
  <c r="C1517" i="1"/>
  <c r="I34" i="3"/>
  <c r="I30" i="3"/>
  <c r="D1453" i="1"/>
  <c r="E5" i="7"/>
  <c r="F363" i="4"/>
  <c r="E350" i="4"/>
  <c r="F350" i="4" s="1"/>
  <c r="E151" i="4"/>
  <c r="D148" i="1"/>
  <c r="F82" i="4"/>
  <c r="E6" i="4"/>
  <c r="E412" i="4" s="1"/>
  <c r="G1348" i="1"/>
  <c r="F35" i="6"/>
  <c r="C1329" i="1"/>
  <c r="H25" i="3"/>
  <c r="D1214" i="1"/>
  <c r="I23" i="3"/>
  <c r="G990" i="1"/>
  <c r="E7" i="5"/>
  <c r="I20" i="3" s="1"/>
  <c r="G1223" i="1"/>
  <c r="H1223" i="1"/>
  <c r="G1154" i="1"/>
  <c r="H1154" i="1"/>
  <c r="D68" i="5"/>
  <c r="H21" i="3" s="1"/>
  <c r="H1030" i="1"/>
  <c r="H997" i="1"/>
  <c r="F12" i="5"/>
  <c r="D7" i="5"/>
  <c r="H990" i="1"/>
  <c r="H411" i="1"/>
  <c r="G411" i="1"/>
  <c r="F644" i="4"/>
  <c r="C638" i="1"/>
  <c r="G364" i="1"/>
  <c r="H364" i="1"/>
  <c r="G358" i="1"/>
  <c r="H358" i="1"/>
  <c r="F298" i="4"/>
  <c r="G321" i="1"/>
  <c r="H321" i="1"/>
  <c r="F311" i="4"/>
  <c r="C306" i="1"/>
  <c r="F224" i="4"/>
  <c r="C220" i="1"/>
  <c r="F163" i="4"/>
  <c r="C159" i="1"/>
  <c r="G165" i="1"/>
  <c r="H165" i="1"/>
  <c r="F152" i="4"/>
  <c r="C148" i="1"/>
  <c r="D151" i="4"/>
  <c r="H17" i="3" s="1"/>
  <c r="H20" i="9"/>
  <c r="G20" i="9"/>
  <c r="H149" i="1"/>
  <c r="G149" i="1"/>
  <c r="D6" i="4"/>
  <c r="D412" i="4" s="1"/>
  <c r="H78" i="1"/>
  <c r="G78" i="1"/>
  <c r="C1046" i="1"/>
  <c r="F176" i="5"/>
  <c r="H22" i="3"/>
  <c r="C1153" i="1"/>
  <c r="H16" i="3"/>
  <c r="C2" i="1"/>
  <c r="B191" i="9"/>
  <c r="F212" i="9"/>
  <c r="F258" i="5"/>
  <c r="C1235" i="1"/>
  <c r="F580" i="4"/>
  <c r="C574" i="1"/>
  <c r="F625" i="4"/>
  <c r="C619" i="1"/>
  <c r="F396" i="4"/>
  <c r="C391" i="1"/>
  <c r="E528" i="4"/>
  <c r="F106" i="4"/>
  <c r="C102" i="1"/>
  <c r="I1443" i="1"/>
  <c r="I1439" i="1"/>
  <c r="I1459" i="1"/>
  <c r="I1457" i="1"/>
  <c r="F238" i="5"/>
  <c r="D237" i="5"/>
  <c r="C1215" i="1"/>
  <c r="F528" i="4"/>
  <c r="C522" i="1"/>
  <c r="F515" i="4"/>
  <c r="C509" i="1"/>
  <c r="F196" i="4"/>
  <c r="C192" i="1"/>
  <c r="D408" i="4"/>
  <c r="C345" i="1"/>
  <c r="E420" i="4"/>
  <c r="F133" i="4"/>
  <c r="C129" i="1"/>
  <c r="I1452" i="1"/>
  <c r="I1448" i="1"/>
  <c r="E175" i="5"/>
  <c r="D1152" i="1" s="1"/>
  <c r="I22" i="3"/>
  <c r="D1153" i="1"/>
  <c r="F146" i="5"/>
  <c r="C1124" i="1"/>
  <c r="F89" i="6"/>
  <c r="C1383" i="1"/>
  <c r="E68" i="5"/>
  <c r="D407" i="4"/>
  <c r="I1441" i="1"/>
  <c r="I1479" i="1"/>
  <c r="I1455" i="1"/>
  <c r="D141" i="6"/>
  <c r="F5" i="6"/>
  <c r="H24" i="3"/>
  <c r="C1299" i="1"/>
  <c r="G291" i="9"/>
  <c r="E291" i="9" s="1"/>
  <c r="B291" i="9" s="1"/>
  <c r="F190" i="5"/>
  <c r="C1167" i="1"/>
  <c r="F87" i="5"/>
  <c r="C1065" i="1"/>
  <c r="F593" i="4"/>
  <c r="C587" i="1"/>
  <c r="F567" i="4"/>
  <c r="C561" i="1"/>
  <c r="F421" i="4"/>
  <c r="D420" i="4"/>
  <c r="C415" i="1"/>
  <c r="D293" i="1"/>
  <c r="F50" i="4"/>
  <c r="C46" i="1"/>
  <c r="I1477" i="1"/>
  <c r="I1450" i="1"/>
  <c r="I1446" i="1"/>
  <c r="B294" i="9" l="1"/>
  <c r="G1517" i="1"/>
  <c r="H1517" i="1"/>
  <c r="H11" i="3"/>
  <c r="D1436" i="1"/>
  <c r="I29" i="3"/>
  <c r="G297" i="9"/>
  <c r="E297" i="9" s="1"/>
  <c r="H1453" i="1"/>
  <c r="G1453" i="1"/>
  <c r="E407" i="4"/>
  <c r="D402" i="1" s="1"/>
  <c r="D345" i="1"/>
  <c r="H345" i="1" s="1"/>
  <c r="E408" i="4"/>
  <c r="D403" i="1" s="1"/>
  <c r="D147" i="1"/>
  <c r="I17" i="3"/>
  <c r="E289" i="4"/>
  <c r="E290" i="4"/>
  <c r="D286" i="1" s="1"/>
  <c r="D2" i="1"/>
  <c r="G2" i="1" s="1"/>
  <c r="I16" i="3"/>
  <c r="H1329" i="1"/>
  <c r="G1329" i="1"/>
  <c r="F68" i="5"/>
  <c r="F7" i="5"/>
  <c r="D985" i="1"/>
  <c r="D6" i="5"/>
  <c r="C985" i="1"/>
  <c r="H20" i="3"/>
  <c r="E20" i="9"/>
  <c r="B20" i="9" s="1"/>
  <c r="H638" i="1"/>
  <c r="G638" i="1"/>
  <c r="G306" i="1"/>
  <c r="H306" i="1"/>
  <c r="G220" i="1"/>
  <c r="H220" i="1"/>
  <c r="D289" i="4"/>
  <c r="D290" i="4" s="1"/>
  <c r="G159" i="1"/>
  <c r="H159" i="1"/>
  <c r="C147" i="1"/>
  <c r="H147" i="1" s="1"/>
  <c r="F151" i="4"/>
  <c r="E19" i="9"/>
  <c r="H148" i="1"/>
  <c r="G148" i="1"/>
  <c r="F6" i="4"/>
  <c r="H293" i="1"/>
  <c r="G293" i="1"/>
  <c r="C403" i="1"/>
  <c r="G1235" i="1"/>
  <c r="H1235" i="1"/>
  <c r="H2" i="1"/>
  <c r="F141" i="6"/>
  <c r="H28" i="3"/>
  <c r="C1435" i="1"/>
  <c r="E635" i="4"/>
  <c r="D629" i="1" s="1"/>
  <c r="D414" i="1"/>
  <c r="G192" i="1"/>
  <c r="H192" i="1"/>
  <c r="F237" i="5"/>
  <c r="H23" i="3"/>
  <c r="C1214" i="1"/>
  <c r="E636" i="4"/>
  <c r="D630" i="1" s="1"/>
  <c r="D522" i="1"/>
  <c r="H522" i="1" s="1"/>
  <c r="G1153" i="1"/>
  <c r="H1153" i="1"/>
  <c r="G1124" i="1"/>
  <c r="H1124" i="1"/>
  <c r="E639" i="4"/>
  <c r="D407" i="1"/>
  <c r="G299" i="9"/>
  <c r="E299" i="9" s="1"/>
  <c r="D413" i="4"/>
  <c r="D414" i="4" s="1"/>
  <c r="C285" i="1"/>
  <c r="H391" i="1"/>
  <c r="G391" i="1"/>
  <c r="H574" i="1"/>
  <c r="G574" i="1"/>
  <c r="B212" i="9"/>
  <c r="H415" i="1"/>
  <c r="G415" i="1"/>
  <c r="I21" i="3"/>
  <c r="D1046" i="1"/>
  <c r="G1046" i="1" s="1"/>
  <c r="E6" i="5"/>
  <c r="G1215" i="1"/>
  <c r="H1215" i="1"/>
  <c r="H619" i="1"/>
  <c r="G619" i="1"/>
  <c r="C286" i="1"/>
  <c r="D635" i="4"/>
  <c r="F420" i="4"/>
  <c r="C414" i="1"/>
  <c r="G1065" i="1"/>
  <c r="H1065" i="1"/>
  <c r="H1383" i="1"/>
  <c r="G1383" i="1"/>
  <c r="H46" i="1"/>
  <c r="G46" i="1"/>
  <c r="H9" i="3"/>
  <c r="G1299" i="1"/>
  <c r="H1299" i="1"/>
  <c r="H561" i="1"/>
  <c r="G561" i="1"/>
  <c r="H587" i="1"/>
  <c r="G587" i="1"/>
  <c r="G1167" i="1"/>
  <c r="H1167" i="1"/>
  <c r="F407" i="4"/>
  <c r="C402" i="1"/>
  <c r="G129" i="1"/>
  <c r="H129" i="1"/>
  <c r="G509" i="1"/>
  <c r="H509" i="1"/>
  <c r="D636" i="4"/>
  <c r="H102" i="1"/>
  <c r="G102" i="1"/>
  <c r="F412" i="4"/>
  <c r="D639" i="4"/>
  <c r="C407" i="1"/>
  <c r="D175" i="5"/>
  <c r="G276" i="9" l="1"/>
  <c r="N3" i="9"/>
  <c r="I11" i="3"/>
  <c r="E296" i="9"/>
  <c r="I10" i="3" s="1"/>
  <c r="B297" i="9"/>
  <c r="H1436" i="1"/>
  <c r="G1436" i="1"/>
  <c r="G345" i="1"/>
  <c r="F408" i="4"/>
  <c r="E291" i="4"/>
  <c r="D287" i="1" s="1"/>
  <c r="E413" i="4"/>
  <c r="D285" i="1"/>
  <c r="H285" i="1" s="1"/>
  <c r="F290" i="4"/>
  <c r="H985" i="1"/>
  <c r="F6" i="5"/>
  <c r="G282" i="9"/>
  <c r="E282" i="9" s="1"/>
  <c r="B282" i="9" s="1"/>
  <c r="C984" i="1"/>
  <c r="G985" i="1"/>
  <c r="F289" i="4"/>
  <c r="D291" i="4"/>
  <c r="F291" i="4" s="1"/>
  <c r="G147" i="1"/>
  <c r="F636" i="4"/>
  <c r="C630" i="1"/>
  <c r="H1435" i="1"/>
  <c r="G1435" i="1"/>
  <c r="G403" i="1"/>
  <c r="H403" i="1"/>
  <c r="H414" i="1"/>
  <c r="G414" i="1"/>
  <c r="K3" i="9"/>
  <c r="F175" i="5"/>
  <c r="C1152" i="1"/>
  <c r="C409" i="1"/>
  <c r="H1046" i="1"/>
  <c r="H407" i="1"/>
  <c r="G407" i="1"/>
  <c r="H276" i="9"/>
  <c r="E276" i="9" s="1"/>
  <c r="D984" i="1"/>
  <c r="D640" i="4"/>
  <c r="D415" i="4"/>
  <c r="C408" i="1"/>
  <c r="D633" i="1"/>
  <c r="G522" i="1"/>
  <c r="H286" i="1"/>
  <c r="G286" i="1"/>
  <c r="F639" i="4"/>
  <c r="C633" i="1"/>
  <c r="G402" i="1"/>
  <c r="H402" i="1"/>
  <c r="F635" i="4"/>
  <c r="C629" i="1"/>
  <c r="E298" i="9"/>
  <c r="I9" i="3" s="1"/>
  <c r="B299" i="9"/>
  <c r="G1214" i="1"/>
  <c r="H1214" i="1"/>
  <c r="G285" i="1" l="1"/>
  <c r="D408" i="1"/>
  <c r="G408" i="1" s="1"/>
  <c r="E415" i="4"/>
  <c r="D410" i="1" s="1"/>
  <c r="E414" i="4"/>
  <c r="E640" i="4"/>
  <c r="F413" i="4"/>
  <c r="H8" i="3"/>
  <c r="M3" i="9" s="1"/>
  <c r="H984" i="1"/>
  <c r="G984" i="1"/>
  <c r="C287" i="1"/>
  <c r="F415" i="4"/>
  <c r="C410" i="1"/>
  <c r="H630" i="1"/>
  <c r="G630" i="1"/>
  <c r="H287" i="1"/>
  <c r="G287" i="1"/>
  <c r="H633" i="1"/>
  <c r="G633" i="1"/>
  <c r="D642" i="4"/>
  <c r="C634" i="1"/>
  <c r="E275" i="9"/>
  <c r="B276" i="9"/>
  <c r="H629" i="1"/>
  <c r="G629" i="1"/>
  <c r="D641" i="4"/>
  <c r="G1152" i="1"/>
  <c r="H1152" i="1"/>
  <c r="H408" i="1" l="1"/>
  <c r="D634" i="1"/>
  <c r="H634" i="1" s="1"/>
  <c r="E641" i="4"/>
  <c r="E642" i="4"/>
  <c r="F640" i="4"/>
  <c r="D409" i="1"/>
  <c r="F414" i="4"/>
  <c r="I8" i="3"/>
  <c r="D645" i="4"/>
  <c r="C635" i="1"/>
  <c r="F642" i="4"/>
  <c r="D646" i="4"/>
  <c r="C636" i="1"/>
  <c r="G410" i="1"/>
  <c r="H410" i="1"/>
  <c r="G634" i="1" l="1"/>
  <c r="D636" i="1"/>
  <c r="G636" i="1" s="1"/>
  <c r="E646" i="4"/>
  <c r="D635" i="1"/>
  <c r="G635" i="1" s="1"/>
  <c r="E645" i="4"/>
  <c r="F645" i="4" s="1"/>
  <c r="F641" i="4"/>
  <c r="G409" i="1"/>
  <c r="H409" i="1"/>
  <c r="F646" i="4"/>
  <c r="H19" i="3"/>
  <c r="C640" i="1"/>
  <c r="H18" i="3"/>
  <c r="C639" i="1"/>
  <c r="H636" i="1" l="1"/>
  <c r="H635" i="1"/>
  <c r="D639" i="1"/>
  <c r="H639" i="1" s="1"/>
  <c r="I18" i="3"/>
  <c r="D640" i="1"/>
  <c r="H640" i="1" s="1"/>
  <c r="I19" i="3"/>
  <c r="G639" i="1" l="1"/>
  <c r="H7" i="3"/>
  <c r="J3" i="9" s="1"/>
  <c r="L272" i="9" s="1"/>
  <c r="G640" i="1"/>
  <c r="M16" i="9" l="1"/>
  <c r="J9" i="9"/>
  <c r="J11" i="9"/>
  <c r="J13" i="9"/>
  <c r="K13" i="9"/>
  <c r="I6" i="9"/>
  <c r="G16" i="9"/>
  <c r="M15" i="9"/>
  <c r="J6" i="9"/>
  <c r="I12" i="9"/>
  <c r="M272" i="9"/>
  <c r="F272" i="9" s="1"/>
  <c r="B272" i="9" s="1"/>
  <c r="J10" i="9"/>
  <c r="J12" i="9"/>
  <c r="K6" i="9"/>
  <c r="K8" i="9"/>
  <c r="I7" i="9"/>
  <c r="J8" i="9"/>
  <c r="K10" i="9"/>
  <c r="I8" i="9"/>
  <c r="L16" i="9"/>
  <c r="F16" i="9" s="1"/>
  <c r="G18" i="9"/>
  <c r="I7" i="3"/>
  <c r="K5" i="9"/>
  <c r="K7" i="9"/>
  <c r="L15" i="9"/>
  <c r="I13" i="9"/>
  <c r="G17" i="9"/>
  <c r="H16" i="9"/>
  <c r="E16" i="9" s="1"/>
  <c r="G15" i="9"/>
  <c r="H17" i="9"/>
  <c r="J5" i="9"/>
  <c r="H18" i="9"/>
  <c r="J7" i="9"/>
  <c r="H15" i="9"/>
  <c r="I17" i="9"/>
  <c r="K9" i="9"/>
  <c r="K11" i="9"/>
  <c r="K12" i="9"/>
  <c r="I5" i="9"/>
  <c r="E5" i="9" s="1"/>
  <c r="B5" i="9" s="1"/>
  <c r="I9" i="9"/>
  <c r="I11" i="9"/>
  <c r="J17" i="9"/>
  <c r="E9" i="9" l="1"/>
  <c r="B9" i="9" s="1"/>
  <c r="E10" i="9"/>
  <c r="B10" i="9" s="1"/>
  <c r="E6" i="9"/>
  <c r="B6" i="9" s="1"/>
  <c r="E11" i="9"/>
  <c r="B11" i="9" s="1"/>
  <c r="E17" i="9"/>
  <c r="B17" i="9" s="1"/>
  <c r="E8" i="9"/>
  <c r="B8" i="9" s="1"/>
  <c r="E7" i="9"/>
  <c r="B7" i="9" s="1"/>
  <c r="E15" i="9"/>
  <c r="F15" i="9"/>
  <c r="F14" i="9" s="1"/>
  <c r="E18" i="9"/>
  <c r="B18" i="9" s="1"/>
  <c r="E12" i="9"/>
  <c r="B12" i="9" s="1"/>
  <c r="E13" i="9"/>
  <c r="B13" i="9" s="1"/>
  <c r="F19" i="9"/>
  <c r="B16" i="9"/>
  <c r="B15" i="9" l="1"/>
  <c r="E4" i="9"/>
  <c r="F3" i="9"/>
  <c r="E14"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<sst xmlns="http://schemas.openxmlformats.org/spreadsheetml/2006/main" count="4313" uniqueCount="3393">
  <si>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</si>
  <si>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</si>
  <si>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</si>
  <si>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</si>
  <si>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</si>
  <si>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</si>
  <si>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</si>
  <si>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</si>
  <si>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</si>
  <si>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</si>
  <si>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</si>
  <si>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</si>
  <si>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</si>
  <si>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</si>
  <si>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</si>
  <si>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</si>
  <si>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</si>
  <si>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</si>
  <si>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</si>
  <si>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</si>
  <si>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</si>
  <si>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</si>
  <si>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</si>
  <si>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</si>
  <si>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</si>
  <si>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</si>
  <si>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</si>
  <si>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</si>
  <si>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</si>
  <si>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</si>
  <si>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</si>
  <si>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UPRAVA ZA CESTE OSJEČKO-BARANJSKE ŽUPANIJE</t>
  </si>
  <si>
    <t>BILANCA</t>
  </si>
  <si>
    <t>RAS funkcijski</t>
  </si>
  <si>
    <t>Razina:</t>
  </si>
  <si>
    <t>42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</si>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</sst>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76535632</v>
      </c>
      <c r="D2" s="6">
        <f>'PR-RAS'!E6</f>
        <v>71403684.099999994</v>
      </c>
      <c r="E2" s="6">
        <v>0</v>
      </c>
      <c r="F2" s="6">
        <v>0</v>
      </c>
      <c r="G2" s="7">
        <f t="shared" ref="G2:G264" si="0">(B2/1000)*(C2*1+D2*2)</f>
        <v>219343.00019999998</v>
      </c>
      <c r="H2" s="7">
        <f t="shared" ref="H2:H264" si="1">ABS(C2-ROUND(C2,0))+ABS(D2-ROUND(D2,0))</f>
        <v>9.9999994039535522E-2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2687917</v>
      </c>
      <c r="D46" s="1">
        <f>'PR-RAS'!E50</f>
        <v>2354231</v>
      </c>
      <c r="E46" s="1">
        <v>0</v>
      </c>
      <c r="F46" s="1">
        <v>0</v>
      </c>
      <c r="G46" s="2">
        <f t="shared" si="0"/>
        <v>332837.05499999999</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2687917</v>
      </c>
      <c r="D55" s="1">
        <f>'PR-RAS'!E59</f>
        <v>2354231</v>
      </c>
      <c r="E55" s="1">
        <v>0</v>
      </c>
      <c r="F55" s="1">
        <v>0</v>
      </c>
      <c r="G55" s="2">
        <f t="shared" si="0"/>
        <v>399404.46600000001</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2687917</v>
      </c>
      <c r="D57" s="1">
        <f>'PR-RAS'!E61</f>
        <v>2354231</v>
      </c>
      <c r="E57" s="1">
        <v>0</v>
      </c>
      <c r="F57" s="1">
        <v>0</v>
      </c>
      <c r="G57" s="2">
        <f t="shared" si="0"/>
        <v>414197.22399999999</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70442806</v>
      </c>
      <c r="D78" s="1">
        <f>'PR-RAS'!E82</f>
        <v>68985065.609999999</v>
      </c>
      <c r="E78" s="1">
        <v>0</v>
      </c>
      <c r="F78" s="1">
        <v>0</v>
      </c>
      <c r="G78" s="2">
        <f t="shared" si="0"/>
        <v>16047796.16594</v>
      </c>
      <c r="H78" s="2">
        <f t="shared" si="1"/>
        <v>0.39000000059604645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674747</v>
      </c>
      <c r="D79" s="1">
        <f>'PR-RAS'!E83</f>
        <v>79.900000000000006</v>
      </c>
      <c r="E79" s="1">
        <v>0</v>
      </c>
      <c r="F79" s="1">
        <v>0</v>
      </c>
      <c r="G79" s="2">
        <f t="shared" si="0"/>
        <v>52642.7304</v>
      </c>
      <c r="H79" s="2">
        <f t="shared" si="1"/>
        <v>9.9999999999994316E-2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144</v>
      </c>
      <c r="D81" s="1">
        <f>'PR-RAS'!E85</f>
        <v>79.900000000000006</v>
      </c>
      <c r="E81" s="1">
        <v>0</v>
      </c>
      <c r="F81" s="1">
        <v>0</v>
      </c>
      <c r="G81" s="2">
        <f t="shared" si="0"/>
        <v>24.304000000000002</v>
      </c>
      <c r="H81" s="2">
        <f t="shared" si="1"/>
        <v>9.9999999999994316E-2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674603</v>
      </c>
      <c r="D82" s="1">
        <f>'PR-RAS'!E86</f>
        <v>0</v>
      </c>
      <c r="E82" s="1">
        <v>0</v>
      </c>
      <c r="F82" s="1">
        <v>0</v>
      </c>
      <c r="G82" s="2">
        <f t="shared" si="0"/>
        <v>54642.843000000001</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69768059</v>
      </c>
      <c r="D87" s="1">
        <f>'PR-RAS'!E91</f>
        <v>68984985.709999993</v>
      </c>
      <c r="E87" s="1">
        <v>0</v>
      </c>
      <c r="F87" s="1">
        <v>0</v>
      </c>
      <c r="G87" s="2">
        <f t="shared" si="0"/>
        <v>17865470.616119996</v>
      </c>
      <c r="H87" s="2">
        <f t="shared" si="1"/>
        <v>0.29000000655651093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69768059</v>
      </c>
      <c r="D91" s="1">
        <f>'PR-RAS'!E95</f>
        <v>68984985.709999993</v>
      </c>
      <c r="E91" s="1">
        <v>0</v>
      </c>
      <c r="F91" s="1">
        <v>0</v>
      </c>
      <c r="G91" s="2">
        <f t="shared" si="0"/>
        <v>18696422.737799998</v>
      </c>
      <c r="H91" s="2">
        <f t="shared" si="1"/>
        <v>0.29000000655651093</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3404909</v>
      </c>
      <c r="D102" s="1">
        <f>'PR-RAS'!E106</f>
        <v>64387.49</v>
      </c>
      <c r="E102" s="1">
        <v>0</v>
      </c>
      <c r="F102" s="1">
        <v>0</v>
      </c>
      <c r="G102" s="2">
        <f t="shared" si="0"/>
        <v>356902.08198000002</v>
      </c>
      <c r="H102" s="2">
        <f t="shared" si="1"/>
        <v>0.48999999999796273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3404909</v>
      </c>
      <c r="D108" s="1">
        <f>'PR-RAS'!E112</f>
        <v>64387.49</v>
      </c>
      <c r="E108" s="1">
        <v>0</v>
      </c>
      <c r="F108" s="1">
        <v>0</v>
      </c>
      <c r="G108" s="2">
        <f t="shared" si="0"/>
        <v>378104.18585999997</v>
      </c>
      <c r="H108" s="2">
        <f t="shared" si="1"/>
        <v>0.48999999999796273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3404909</v>
      </c>
      <c r="D113" s="1">
        <f>'PR-RAS'!E117</f>
        <v>64387.49</v>
      </c>
      <c r="E113" s="1">
        <v>0</v>
      </c>
      <c r="F113" s="1">
        <v>0</v>
      </c>
      <c r="G113" s="2">
        <f t="shared" si="0"/>
        <v>395772.60576000001</v>
      </c>
      <c r="H113" s="2">
        <f t="shared" si="1"/>
        <v>0.48999999999796273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46947089</v>
      </c>
      <c r="D147" s="1">
        <f>'PR-RAS'!E151</f>
        <v>47614882.979999989</v>
      </c>
      <c r="E147" s="1">
        <v>0</v>
      </c>
      <c r="F147" s="1">
        <v>0</v>
      </c>
      <c r="G147" s="2">
        <f t="shared" si="0"/>
        <v>20757820.824159995</v>
      </c>
      <c r="H147" s="2">
        <f t="shared" si="1"/>
        <v>2.000001072883606E-2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2222434</v>
      </c>
      <c r="D148" s="1">
        <f>'PR-RAS'!E152</f>
        <v>2297942.17</v>
      </c>
      <c r="E148" s="1">
        <v>0</v>
      </c>
      <c r="F148" s="1">
        <v>0</v>
      </c>
      <c r="G148" s="2">
        <f t="shared" si="0"/>
        <v>1002292.7959799999</v>
      </c>
      <c r="H148" s="2">
        <f t="shared" si="1"/>
        <v>0.16999999992549419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1841848</v>
      </c>
      <c r="D149" s="1">
        <f>'PR-RAS'!E153</f>
        <v>1887392.35</v>
      </c>
      <c r="E149" s="1">
        <v>0</v>
      </c>
      <c r="F149" s="1">
        <v>0</v>
      </c>
      <c r="G149" s="2">
        <f t="shared" si="0"/>
        <v>831261.63959999999</v>
      </c>
      <c r="H149" s="2">
        <f t="shared" si="1"/>
        <v>0.35000000009313226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1836488</v>
      </c>
      <c r="D150" s="1">
        <f>'PR-RAS'!E154</f>
        <v>1883791.6</v>
      </c>
      <c r="E150" s="1">
        <v>0</v>
      </c>
      <c r="F150" s="1">
        <v>0</v>
      </c>
      <c r="G150" s="2">
        <f t="shared" si="0"/>
        <v>835006.60880000005</v>
      </c>
      <c r="H150" s="2">
        <f t="shared" si="1"/>
        <v>0.39999999990686774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5360</v>
      </c>
      <c r="D152" s="1">
        <f>'PR-RAS'!E156</f>
        <v>3600.75</v>
      </c>
      <c r="E152" s="1">
        <v>0</v>
      </c>
      <c r="F152" s="1">
        <v>0</v>
      </c>
      <c r="G152" s="2">
        <f t="shared" si="0"/>
        <v>1896.7864999999999</v>
      </c>
      <c r="H152" s="2">
        <f t="shared" si="1"/>
        <v>0.25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94500</v>
      </c>
      <c r="D154" s="1">
        <f>'PR-RAS'!E158</f>
        <v>99130</v>
      </c>
      <c r="E154" s="1">
        <v>0</v>
      </c>
      <c r="F154" s="1">
        <v>0</v>
      </c>
      <c r="G154" s="2">
        <f t="shared" si="0"/>
        <v>44792.28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286086</v>
      </c>
      <c r="D155" s="1">
        <f>'PR-RAS'!E159</f>
        <v>311419.82</v>
      </c>
      <c r="E155" s="1">
        <v>0</v>
      </c>
      <c r="F155" s="1">
        <v>0</v>
      </c>
      <c r="G155" s="2">
        <f t="shared" si="0"/>
        <v>139974.54856</v>
      </c>
      <c r="H155" s="2">
        <f t="shared" si="1"/>
        <v>0.17999999999301508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286086</v>
      </c>
      <c r="D157" s="1">
        <f>'PR-RAS'!E161</f>
        <v>311419.82</v>
      </c>
      <c r="E157" s="1">
        <v>0</v>
      </c>
      <c r="F157" s="1">
        <v>0</v>
      </c>
      <c r="G157" s="2">
        <f t="shared" si="0"/>
        <v>141792.39984</v>
      </c>
      <c r="H157" s="2">
        <f t="shared" si="1"/>
        <v>0.17999999999301508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39381801</v>
      </c>
      <c r="D159" s="1">
        <f>'PR-RAS'!E163</f>
        <v>39863304.129999995</v>
      </c>
      <c r="E159" s="1">
        <v>0</v>
      </c>
      <c r="F159" s="1">
        <v>0</v>
      </c>
      <c r="G159" s="2">
        <f t="shared" si="0"/>
        <v>18819128.663079999</v>
      </c>
      <c r="H159" s="2">
        <f t="shared" si="1"/>
        <v>0.12999999523162842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39310</v>
      </c>
      <c r="D160" s="1">
        <f>'PR-RAS'!E164</f>
        <v>70868.39</v>
      </c>
      <c r="E160" s="1">
        <v>0</v>
      </c>
      <c r="F160" s="1">
        <v>0</v>
      </c>
      <c r="G160" s="2">
        <f t="shared" si="0"/>
        <v>28786.438020000001</v>
      </c>
      <c r="H160" s="2">
        <f t="shared" si="1"/>
        <v>0.38999999999941792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300</v>
      </c>
      <c r="D161" s="1">
        <f>'PR-RAS'!E165</f>
        <v>5318.9</v>
      </c>
      <c r="E161" s="1">
        <v>0</v>
      </c>
      <c r="F161" s="1">
        <v>0</v>
      </c>
      <c r="G161" s="2">
        <f t="shared" si="0"/>
        <v>1750.048</v>
      </c>
      <c r="H161" s="2">
        <f t="shared" si="1"/>
        <v>0.1000000000003638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24798</v>
      </c>
      <c r="D162" s="1">
        <f>'PR-RAS'!E166</f>
        <v>52224.49</v>
      </c>
      <c r="E162" s="1">
        <v>0</v>
      </c>
      <c r="F162" s="1">
        <v>0</v>
      </c>
      <c r="G162" s="2">
        <f t="shared" si="0"/>
        <v>20808.763780000001</v>
      </c>
      <c r="H162" s="2">
        <f t="shared" si="1"/>
        <v>0.48999999999796273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14212</v>
      </c>
      <c r="D163" s="1">
        <f>'PR-RAS'!E167</f>
        <v>13325</v>
      </c>
      <c r="E163" s="1">
        <v>0</v>
      </c>
      <c r="F163" s="1">
        <v>0</v>
      </c>
      <c r="G163" s="2">
        <f t="shared" si="0"/>
        <v>6619.6440000000002</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166019</v>
      </c>
      <c r="D165" s="1">
        <f>'PR-RAS'!E169</f>
        <v>163003.30000000002</v>
      </c>
      <c r="E165" s="1">
        <v>0</v>
      </c>
      <c r="F165" s="1">
        <v>0</v>
      </c>
      <c r="G165" s="2">
        <f t="shared" si="0"/>
        <v>80692.198400000008</v>
      </c>
      <c r="H165" s="2">
        <f t="shared" si="1"/>
        <v>0.3000000000174623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35731</v>
      </c>
      <c r="D166" s="1">
        <f>'PR-RAS'!E170</f>
        <v>38509.22</v>
      </c>
      <c r="E166" s="1">
        <v>0</v>
      </c>
      <c r="F166" s="1">
        <v>0</v>
      </c>
      <c r="G166" s="2">
        <f t="shared" si="0"/>
        <v>18603.657600000002</v>
      </c>
      <c r="H166" s="2">
        <f t="shared" si="1"/>
        <v>0.22000000000116415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117143</v>
      </c>
      <c r="D168" s="1">
        <f>'PR-RAS'!E172</f>
        <v>106428.61</v>
      </c>
      <c r="E168" s="1">
        <v>0</v>
      </c>
      <c r="F168" s="1">
        <v>0</v>
      </c>
      <c r="G168" s="2">
        <f t="shared" si="0"/>
        <v>55110.036739999996</v>
      </c>
      <c r="H168" s="2">
        <f t="shared" si="1"/>
        <v>0.38999999999941792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1667</v>
      </c>
      <c r="D169" s="1">
        <f>'PR-RAS'!E173</f>
        <v>1512.47</v>
      </c>
      <c r="E169" s="1">
        <v>0</v>
      </c>
      <c r="F169" s="1">
        <v>0</v>
      </c>
      <c r="G169" s="2">
        <f t="shared" si="0"/>
        <v>788.24592000000018</v>
      </c>
      <c r="H169" s="2">
        <f t="shared" si="1"/>
        <v>0.47000000000002728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11478</v>
      </c>
      <c r="D170" s="1">
        <f>'PR-RAS'!E174</f>
        <v>16553</v>
      </c>
      <c r="E170" s="1">
        <v>0</v>
      </c>
      <c r="F170" s="1">
        <v>0</v>
      </c>
      <c r="G170" s="2">
        <f t="shared" si="0"/>
        <v>7534.6960000000008</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39037842</v>
      </c>
      <c r="D173" s="1">
        <f>'PR-RAS'!E177</f>
        <v>39495818.68</v>
      </c>
      <c r="E173" s="1">
        <v>0</v>
      </c>
      <c r="F173" s="1">
        <v>0</v>
      </c>
      <c r="G173" s="2">
        <f t="shared" si="0"/>
        <v>20301070.449919999</v>
      </c>
      <c r="H173" s="2">
        <f t="shared" si="1"/>
        <v>0.32000000029802322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47305</v>
      </c>
      <c r="D174" s="1">
        <f>'PR-RAS'!E178</f>
        <v>47721.96</v>
      </c>
      <c r="E174" s="1">
        <v>0</v>
      </c>
      <c r="F174" s="1">
        <v>0</v>
      </c>
      <c r="G174" s="2">
        <f t="shared" si="0"/>
        <v>24695.563159999994</v>
      </c>
      <c r="H174" s="2">
        <f t="shared" si="1"/>
        <v>4.0000000000873115E-2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36768905</v>
      </c>
      <c r="D175" s="1">
        <f>'PR-RAS'!E179</f>
        <v>37488153.869999997</v>
      </c>
      <c r="E175" s="1">
        <v>0</v>
      </c>
      <c r="F175" s="1">
        <v>0</v>
      </c>
      <c r="G175" s="2">
        <f t="shared" si="0"/>
        <v>19443667.016759999</v>
      </c>
      <c r="H175" s="2">
        <f t="shared" si="1"/>
        <v>0.13000000268220901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987813</v>
      </c>
      <c r="D177" s="1">
        <f>'PR-RAS'!E181</f>
        <v>823193.03</v>
      </c>
      <c r="E177" s="1">
        <v>0</v>
      </c>
      <c r="F177" s="1">
        <v>0</v>
      </c>
      <c r="G177" s="2">
        <f t="shared" si="0"/>
        <v>463619.03456</v>
      </c>
      <c r="H177" s="2">
        <f t="shared" si="1"/>
        <v>3.0000000027939677E-2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166824</v>
      </c>
      <c r="D180" s="1">
        <f>'PR-RAS'!E184</f>
        <v>49812.5</v>
      </c>
      <c r="E180" s="1">
        <v>0</v>
      </c>
      <c r="F180" s="1">
        <v>0</v>
      </c>
      <c r="G180" s="2">
        <f t="shared" si="0"/>
        <v>47694.370999999999</v>
      </c>
      <c r="H180" s="2">
        <f t="shared" si="1"/>
        <v>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19250</v>
      </c>
      <c r="D181" s="1">
        <f>'PR-RAS'!E185</f>
        <v>31750.01</v>
      </c>
      <c r="E181" s="1">
        <v>0</v>
      </c>
      <c r="F181" s="1">
        <v>0</v>
      </c>
      <c r="G181" s="2">
        <f t="shared" si="0"/>
        <v>14895.003599999998</v>
      </c>
      <c r="H181" s="2">
        <f t="shared" si="1"/>
        <v>9.9999999983992893E-3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1047745</v>
      </c>
      <c r="D182" s="1">
        <f>'PR-RAS'!E186</f>
        <v>1055187.31</v>
      </c>
      <c r="E182" s="1">
        <v>0</v>
      </c>
      <c r="F182" s="1">
        <v>0</v>
      </c>
      <c r="G182" s="2">
        <f t="shared" si="0"/>
        <v>571619.65122</v>
      </c>
      <c r="H182" s="2">
        <f t="shared" si="1"/>
        <v>0.31000000005587935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138630</v>
      </c>
      <c r="D184" s="1">
        <f>'PR-RAS'!E188</f>
        <v>133613.75999999998</v>
      </c>
      <c r="E184" s="1">
        <v>0</v>
      </c>
      <c r="F184" s="1">
        <v>0</v>
      </c>
      <c r="G184" s="2">
        <f t="shared" si="0"/>
        <v>74271.926159999988</v>
      </c>
      <c r="H184" s="2">
        <f t="shared" si="1"/>
        <v>0.2400000000197906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86068</v>
      </c>
      <c r="D185" s="1">
        <f>'PR-RAS'!E189</f>
        <v>86411.76</v>
      </c>
      <c r="E185" s="1">
        <v>0</v>
      </c>
      <c r="F185" s="1">
        <v>0</v>
      </c>
      <c r="G185" s="2">
        <f t="shared" si="0"/>
        <v>47636.039679999994</v>
      </c>
      <c r="H185" s="2">
        <f t="shared" si="1"/>
        <v>0.24000000000523869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17214</v>
      </c>
      <c r="D186" s="1">
        <f>'PR-RAS'!E190</f>
        <v>15482.39</v>
      </c>
      <c r="E186" s="1">
        <v>0</v>
      </c>
      <c r="F186" s="1">
        <v>0</v>
      </c>
      <c r="G186" s="2">
        <f t="shared" si="0"/>
        <v>8913.0743000000002</v>
      </c>
      <c r="H186" s="2">
        <f t="shared" si="1"/>
        <v>0.38999999999941792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5752</v>
      </c>
      <c r="D187" s="1">
        <f>'PR-RAS'!E191</f>
        <v>11237.98</v>
      </c>
      <c r="E187" s="1">
        <v>0</v>
      </c>
      <c r="F187" s="1">
        <v>0</v>
      </c>
      <c r="G187" s="2">
        <f t="shared" si="0"/>
        <v>5250.40056</v>
      </c>
      <c r="H187" s="2">
        <f t="shared" si="1"/>
        <v>2.0000000000436557E-2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11000</v>
      </c>
      <c r="D188" s="1">
        <f>'PR-RAS'!E192</f>
        <v>11000</v>
      </c>
      <c r="E188" s="1">
        <v>0</v>
      </c>
      <c r="F188" s="1">
        <v>0</v>
      </c>
      <c r="G188" s="2">
        <f t="shared" si="0"/>
        <v>6171</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18596</v>
      </c>
      <c r="D191" s="1">
        <f>'PR-RAS'!E195</f>
        <v>9481.6299999999992</v>
      </c>
      <c r="E191" s="1">
        <v>0</v>
      </c>
      <c r="F191" s="1">
        <v>0</v>
      </c>
      <c r="G191" s="2">
        <f t="shared" si="0"/>
        <v>7136.259399999999</v>
      </c>
      <c r="H191" s="2">
        <f t="shared" si="1"/>
        <v>0.37000000000080036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38689</v>
      </c>
      <c r="D192" s="1">
        <f>'PR-RAS'!E196</f>
        <v>35353.440000000002</v>
      </c>
      <c r="E192" s="1">
        <v>0</v>
      </c>
      <c r="F192" s="1">
        <v>0</v>
      </c>
      <c r="G192" s="2">
        <f t="shared" si="0"/>
        <v>20894.613080000003</v>
      </c>
      <c r="H192" s="2">
        <f t="shared" si="1"/>
        <v>0.44000000000232831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38689</v>
      </c>
      <c r="D206" s="1">
        <f>'PR-RAS'!E210</f>
        <v>35353.440000000002</v>
      </c>
      <c r="E206" s="1">
        <v>0</v>
      </c>
      <c r="F206" s="1">
        <v>0</v>
      </c>
      <c r="G206" s="2">
        <f t="shared" si="0"/>
        <v>22426.1554</v>
      </c>
      <c r="H206" s="2">
        <f t="shared" si="1"/>
        <v>0.44000000000232831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8689</v>
      </c>
      <c r="D207" s="1">
        <f>'PR-RAS'!E211</f>
        <v>8371.34</v>
      </c>
      <c r="E207" s="1">
        <v>0</v>
      </c>
      <c r="F207" s="1">
        <v>0</v>
      </c>
      <c r="G207" s="2">
        <f t="shared" si="0"/>
        <v>5238.9260800000002</v>
      </c>
      <c r="H207" s="2">
        <f t="shared" si="1"/>
        <v>0.34000000000014552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1982.1</v>
      </c>
      <c r="E209" s="1">
        <v>0</v>
      </c>
      <c r="F209" s="1">
        <v>0</v>
      </c>
      <c r="G209" s="2">
        <f t="shared" si="0"/>
        <v>824.55359999999996</v>
      </c>
      <c r="H209" s="2">
        <f t="shared" si="1"/>
        <v>9.9999999999909051E-2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30000</v>
      </c>
      <c r="D210" s="1">
        <f>'PR-RAS'!E214</f>
        <v>25000</v>
      </c>
      <c r="E210" s="1">
        <v>0</v>
      </c>
      <c r="F210" s="1">
        <v>0</v>
      </c>
      <c r="G210" s="2">
        <f t="shared" si="0"/>
        <v>16720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5303424</v>
      </c>
      <c r="D220" s="1">
        <f>'PR-RAS'!E224</f>
        <v>5367864.05</v>
      </c>
      <c r="E220" s="1">
        <v>0</v>
      </c>
      <c r="F220" s="1">
        <v>0</v>
      </c>
      <c r="G220" s="2">
        <f t="shared" si="0"/>
        <v>3512574.3098999998</v>
      </c>
      <c r="H220" s="2">
        <f t="shared" si="1"/>
        <v>4.9999999813735485E-2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5303424</v>
      </c>
      <c r="D227" s="1">
        <f>'PR-RAS'!E231</f>
        <v>5367864.05</v>
      </c>
      <c r="E227" s="1">
        <v>0</v>
      </c>
      <c r="F227" s="1">
        <v>0</v>
      </c>
      <c r="G227" s="2">
        <f t="shared" si="0"/>
        <v>3624848.3746000002</v>
      </c>
      <c r="H227" s="2">
        <f t="shared" si="1"/>
        <v>4.9999999813735485E-2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5303424</v>
      </c>
      <c r="D228" s="1">
        <f>'PR-RAS'!E232</f>
        <v>5367864.05</v>
      </c>
      <c r="E228" s="1">
        <v>0</v>
      </c>
      <c r="F228" s="1">
        <v>0</v>
      </c>
      <c r="G228" s="2">
        <f t="shared" si="0"/>
        <v>3640887.5266999998</v>
      </c>
      <c r="H228" s="2">
        <f t="shared" si="1"/>
        <v>4.9999999813735485E-2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741</v>
      </c>
      <c r="D259" s="1">
        <f>'PR-RAS'!E263</f>
        <v>50419.19</v>
      </c>
      <c r="E259" s="1">
        <v>0</v>
      </c>
      <c r="F259" s="1">
        <v>0</v>
      </c>
      <c r="G259" s="2">
        <f t="shared" si="0"/>
        <v>26207.480040000002</v>
      </c>
      <c r="H259" s="2">
        <f t="shared" si="1"/>
        <v>0.19000000000232831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741</v>
      </c>
      <c r="D269" s="1">
        <f>'PR-RAS'!E273</f>
        <v>50419.19</v>
      </c>
      <c r="E269" s="1">
        <v>0</v>
      </c>
      <c r="F269" s="1">
        <v>0</v>
      </c>
      <c r="G269" s="2">
        <f t="shared" si="8"/>
        <v>27223.273840000002</v>
      </c>
      <c r="H269" s="2">
        <f t="shared" si="9"/>
        <v>0.19000000000232831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741</v>
      </c>
      <c r="D270" s="1">
        <f>'PR-RAS'!E274</f>
        <v>50419.19</v>
      </c>
      <c r="E270" s="1">
        <v>0</v>
      </c>
      <c r="F270" s="1">
        <v>0</v>
      </c>
      <c r="G270" s="2">
        <f t="shared" si="8"/>
        <v>27324.853220000005</v>
      </c>
      <c r="H270" s="2">
        <f t="shared" si="9"/>
        <v>0.19000000000232831</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46947089</v>
      </c>
      <c r="D285" s="1">
        <f>'PR-RAS'!E289</f>
        <v>47614882.979999989</v>
      </c>
      <c r="E285" s="1">
        <v>0</v>
      </c>
      <c r="F285" s="1">
        <v>0</v>
      </c>
      <c r="G285" s="2">
        <f t="shared" si="8"/>
        <v>40378226.808639988</v>
      </c>
      <c r="H285" s="2">
        <f t="shared" si="9"/>
        <v>2.000001072883606E-2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29588543</v>
      </c>
      <c r="D286" s="1">
        <f>'PR-RAS'!E290</f>
        <v>23788801.120000005</v>
      </c>
      <c r="E286" s="1">
        <v>0</v>
      </c>
      <c r="F286" s="1">
        <v>0</v>
      </c>
      <c r="G286" s="2">
        <f t="shared" si="8"/>
        <v>21992351.393400002</v>
      </c>
      <c r="H286" s="2">
        <f t="shared" si="9"/>
        <v>0.12000000476837158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249162</v>
      </c>
      <c r="D290" s="1">
        <f>'PR-RAS'!E294</f>
        <v>1975609.57</v>
      </c>
      <c r="E290" s="1">
        <v>0</v>
      </c>
      <c r="F290" s="1">
        <v>0</v>
      </c>
      <c r="G290" s="2">
        <f t="shared" si="8"/>
        <v>1213910.14946</v>
      </c>
      <c r="H290" s="2">
        <f t="shared" si="9"/>
        <v>0.42999999993480742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15555</v>
      </c>
      <c r="D293" s="1">
        <f>'PR-RAS'!E298</f>
        <v>0</v>
      </c>
      <c r="E293" s="1">
        <v>0</v>
      </c>
      <c r="F293" s="1">
        <v>0</v>
      </c>
      <c r="G293" s="2">
        <f t="shared" si="8"/>
        <v>4542.0599999999995</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15555</v>
      </c>
      <c r="D306" s="1">
        <f>'PR-RAS'!E311</f>
        <v>0</v>
      </c>
      <c r="E306" s="1">
        <v>0</v>
      </c>
      <c r="F306" s="1">
        <v>0</v>
      </c>
      <c r="G306" s="2">
        <f t="shared" si="8"/>
        <v>4744.2749999999996</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15555</v>
      </c>
      <c r="D321" s="1">
        <f>'PR-RAS'!E326</f>
        <v>0</v>
      </c>
      <c r="E321" s="1">
        <v>0</v>
      </c>
      <c r="F321" s="1">
        <v>0</v>
      </c>
      <c r="G321" s="2">
        <f t="shared" si="8"/>
        <v>4977.6000000000004</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15555</v>
      </c>
      <c r="D322" s="1">
        <f>'PR-RAS'!E327</f>
        <v>0</v>
      </c>
      <c r="E322" s="1">
        <v>0</v>
      </c>
      <c r="F322" s="1">
        <v>0</v>
      </c>
      <c r="G322" s="2">
        <f t="shared" si="8"/>
        <v>4993.1549999999997</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23488872</v>
      </c>
      <c r="D345" s="1">
        <f>'PR-RAS'!E350</f>
        <v>23644495.129999999</v>
      </c>
      <c r="E345" s="1">
        <v>0</v>
      </c>
      <c r="F345" s="1">
        <v>0</v>
      </c>
      <c r="G345" s="2">
        <f t="shared" si="8"/>
        <v>24347584.617439996</v>
      </c>
      <c r="H345" s="2">
        <f t="shared" si="9"/>
        <v>0.12999999895691872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23488872</v>
      </c>
      <c r="D358" s="1">
        <f>'PR-RAS'!E363</f>
        <v>23644495.129999999</v>
      </c>
      <c r="E358" s="1">
        <v>0</v>
      </c>
      <c r="F358" s="1">
        <v>0</v>
      </c>
      <c r="G358" s="2">
        <f t="shared" si="8"/>
        <v>25267696.826819997</v>
      </c>
      <c r="H358" s="2">
        <f t="shared" si="9"/>
        <v>0.12999999895691872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23313124</v>
      </c>
      <c r="D359" s="1">
        <f>'PR-RAS'!E364</f>
        <v>23599282.969999999</v>
      </c>
      <c r="E359" s="1">
        <v>0</v>
      </c>
      <c r="F359" s="1">
        <v>0</v>
      </c>
      <c r="G359" s="2">
        <f t="shared" si="8"/>
        <v>25243184.998519998</v>
      </c>
      <c r="H359" s="2">
        <f t="shared" si="9"/>
        <v>3.0000001192092896E-2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23313124</v>
      </c>
      <c r="D362" s="1">
        <f>'PR-RAS'!E367</f>
        <v>23599282.969999999</v>
      </c>
      <c r="E362" s="1">
        <v>0</v>
      </c>
      <c r="F362" s="1">
        <v>0</v>
      </c>
      <c r="G362" s="2">
        <f t="shared" si="8"/>
        <v>25454720.06834</v>
      </c>
      <c r="H362" s="2">
        <f t="shared" si="9"/>
        <v>3.0000001192092896E-2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23546</v>
      </c>
      <c r="D364" s="1">
        <f>'PR-RAS'!E369</f>
        <v>13944.689999999999</v>
      </c>
      <c r="E364" s="1">
        <v>0</v>
      </c>
      <c r="F364" s="1">
        <v>0</v>
      </c>
      <c r="G364" s="2">
        <f t="shared" si="8"/>
        <v>18671.042939999999</v>
      </c>
      <c r="H364" s="2">
        <f t="shared" si="9"/>
        <v>0.31000000000130967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23546</v>
      </c>
      <c r="D365" s="1">
        <f>'PR-RAS'!E370</f>
        <v>7763</v>
      </c>
      <c r="E365" s="1">
        <v>0</v>
      </c>
      <c r="F365" s="1">
        <v>0</v>
      </c>
      <c r="G365" s="2">
        <f t="shared" si="8"/>
        <v>14222.207999999999</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6181.69</v>
      </c>
      <c r="E366" s="1">
        <v>0</v>
      </c>
      <c r="F366" s="1">
        <v>0</v>
      </c>
      <c r="G366" s="2">
        <f t="shared" si="8"/>
        <v>4512.6336999999994</v>
      </c>
      <c r="H366" s="2">
        <f t="shared" si="9"/>
        <v>0.31000000000040018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145000</v>
      </c>
      <c r="D373" s="1">
        <f>'PR-RAS'!E378</f>
        <v>0</v>
      </c>
      <c r="E373" s="1">
        <v>0</v>
      </c>
      <c r="F373" s="1">
        <v>0</v>
      </c>
      <c r="G373" s="2">
        <f t="shared" si="8"/>
        <v>53940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145000</v>
      </c>
      <c r="D374" s="1">
        <f>'PR-RAS'!E379</f>
        <v>0</v>
      </c>
      <c r="E374" s="1">
        <v>0</v>
      </c>
      <c r="F374" s="1">
        <v>0</v>
      </c>
      <c r="G374" s="2">
        <f t="shared" si="8"/>
        <v>54085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7202</v>
      </c>
      <c r="D386" s="1">
        <f>'PR-RAS'!E391</f>
        <v>31267.47</v>
      </c>
      <c r="E386" s="1">
        <v>0</v>
      </c>
      <c r="F386" s="1">
        <v>0</v>
      </c>
      <c r="G386" s="2">
        <f t="shared" si="8"/>
        <v>26848.7219</v>
      </c>
      <c r="H386" s="2">
        <f t="shared" si="9"/>
        <v>0.47000000000116415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7202</v>
      </c>
      <c r="D388" s="1">
        <f>'PR-RAS'!E393</f>
        <v>31267.47</v>
      </c>
      <c r="E388" s="1">
        <v>0</v>
      </c>
      <c r="F388" s="1">
        <v>0</v>
      </c>
      <c r="G388" s="2">
        <f t="shared" si="8"/>
        <v>26988.195780000002</v>
      </c>
      <c r="H388" s="2">
        <f t="shared" si="9"/>
        <v>0.47000000000116415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23473317</v>
      </c>
      <c r="D403" s="1">
        <f>'PR-RAS'!E408</f>
        <v>23644495.129999999</v>
      </c>
      <c r="E403" s="1">
        <v>0</v>
      </c>
      <c r="F403" s="1">
        <v>0</v>
      </c>
      <c r="G403" s="2">
        <f t="shared" si="8"/>
        <v>28446447.518519998</v>
      </c>
      <c r="H403" s="2">
        <f t="shared" si="9"/>
        <v>0.12999999895691872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5359789</v>
      </c>
      <c r="D404" s="1">
        <f>'PR-RAS'!E409</f>
        <v>11475014.550000001</v>
      </c>
      <c r="E404" s="1">
        <v>0</v>
      </c>
      <c r="F404" s="1">
        <v>0</v>
      </c>
      <c r="G404" s="2">
        <f t="shared" si="8"/>
        <v>11408856.694300001</v>
      </c>
      <c r="H404" s="2">
        <f t="shared" si="9"/>
        <v>0.44999999925494194</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76551187</v>
      </c>
      <c r="D407" s="1">
        <f>'PR-RAS'!E412</f>
        <v>71403684.099999994</v>
      </c>
      <c r="E407" s="1">
        <v>0</v>
      </c>
      <c r="F407" s="1">
        <v>0</v>
      </c>
      <c r="G407" s="2">
        <f t="shared" si="8"/>
        <v>89059573.411200002</v>
      </c>
      <c r="H407" s="2">
        <f t="shared" si="9"/>
        <v>9.9999994039535522E-2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70435961</v>
      </c>
      <c r="D408" s="1">
        <f>'PR-RAS'!E413</f>
        <v>71259378.109999985</v>
      </c>
      <c r="E408" s="1">
        <v>0</v>
      </c>
      <c r="F408" s="1">
        <v>0</v>
      </c>
      <c r="G408" s="2">
        <f t="shared" si="8"/>
        <v>86672569.908539981</v>
      </c>
      <c r="H408" s="2">
        <f t="shared" si="9"/>
        <v>0.10999998450279236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6115226</v>
      </c>
      <c r="D409" s="1">
        <f>'PR-RAS'!E414</f>
        <v>144305.99000000954</v>
      </c>
      <c r="E409" s="1">
        <v>0</v>
      </c>
      <c r="F409" s="1">
        <v>0</v>
      </c>
      <c r="G409" s="2">
        <f t="shared" si="8"/>
        <v>2612765.8958400078</v>
      </c>
      <c r="H409" s="2">
        <f t="shared" si="9"/>
        <v>9.9999904632568359E-3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5359789</v>
      </c>
      <c r="D411" s="1">
        <f>'PR-RAS'!E416</f>
        <v>11475014.550000001</v>
      </c>
      <c r="E411" s="1">
        <v>0</v>
      </c>
      <c r="F411" s="1">
        <v>0</v>
      </c>
      <c r="G411" s="2">
        <f t="shared" si="8"/>
        <v>11607025.421</v>
      </c>
      <c r="H411" s="2">
        <f t="shared" si="9"/>
        <v>0.44999999925494194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249162</v>
      </c>
      <c r="D413" s="1">
        <f>'PR-RAS'!E418</f>
        <v>1975609.57</v>
      </c>
      <c r="E413" s="1">
        <v>0</v>
      </c>
      <c r="F413" s="1">
        <v>0</v>
      </c>
      <c r="G413" s="2">
        <f t="shared" si="8"/>
        <v>1730557.0296800002</v>
      </c>
      <c r="H413" s="2">
        <f t="shared" si="9"/>
        <v>0.42999999993480742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76551187</v>
      </c>
      <c r="D633" s="1">
        <f>'PR-RAS'!E639</f>
        <v>71403684.099999994</v>
      </c>
      <c r="E633" s="1">
        <v>0</v>
      </c>
      <c r="F633" s="1">
        <v>0</v>
      </c>
      <c r="G633" s="2">
        <f t="shared" si="10"/>
        <v>138634606.88639998</v>
      </c>
      <c r="H633" s="2">
        <f t="shared" si="11"/>
        <v>9.9999994039535522E-2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70435961</v>
      </c>
      <c r="D634" s="1">
        <f>'PR-RAS'!E640</f>
        <v>71259378.109999985</v>
      </c>
      <c r="E634" s="1">
        <v>0</v>
      </c>
      <c r="F634" s="1">
        <v>0</v>
      </c>
      <c r="G634" s="2">
        <f t="shared" si="10"/>
        <v>134800336.00026</v>
      </c>
      <c r="H634" s="2">
        <f t="shared" si="11"/>
        <v>0.10999998450279236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6115226</v>
      </c>
      <c r="D635" s="1">
        <f>'PR-RAS'!E641</f>
        <v>144305.99000000954</v>
      </c>
      <c r="E635" s="1">
        <v>0</v>
      </c>
      <c r="F635" s="1">
        <v>0</v>
      </c>
      <c r="G635" s="2">
        <f t="shared" si="10"/>
        <v>4060033.2793200123</v>
      </c>
      <c r="H635" s="2">
        <f t="shared" si="11"/>
        <v>9.9999904632568359E-3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5359789</v>
      </c>
      <c r="D637" s="1">
        <f>'PR-RAS'!E643</f>
        <v>11475014.550000001</v>
      </c>
      <c r="E637" s="1">
        <v>0</v>
      </c>
      <c r="F637" s="1">
        <v>0</v>
      </c>
      <c r="G637" s="2">
        <f t="shared" si="10"/>
        <v>18005044.3116</v>
      </c>
      <c r="H637" s="2">
        <f t="shared" si="11"/>
        <v>0.44999999925494194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11475015</v>
      </c>
      <c r="D639" s="1">
        <f>'PR-RAS'!E645</f>
        <v>11619320.54000001</v>
      </c>
      <c r="E639" s="1">
        <v>0</v>
      </c>
      <c r="F639" s="1">
        <v>0</v>
      </c>
      <c r="G639" s="2">
        <f t="shared" si="10"/>
        <v>22147312.579040013</v>
      </c>
      <c r="H639" s="2">
        <f t="shared" si="11"/>
        <v>0.45999998971819878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182910</v>
      </c>
      <c r="D641" s="1">
        <f>'PR-RAS'!E647</f>
        <v>200597.18</v>
      </c>
      <c r="E641" s="1">
        <v>0</v>
      </c>
      <c r="F641" s="1">
        <v>0</v>
      </c>
      <c r="G641" s="2">
        <f t="shared" si="10"/>
        <v>373826.7904</v>
      </c>
      <c r="H641" s="2">
        <f t="shared" si="11"/>
        <v>0.17999999999301508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8571009</v>
      </c>
      <c r="D642" s="1">
        <f>'PR-RAS'!E649</f>
        <v>17239698.629999999</v>
      </c>
      <c r="E642" s="1">
        <v>0</v>
      </c>
      <c r="F642" s="1">
        <v>0</v>
      </c>
      <c r="G642" s="2">
        <f t="shared" si="10"/>
        <v>27595310.412659999</v>
      </c>
      <c r="H642" s="2">
        <f t="shared" si="11"/>
        <v>0.37000000104308128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77588202</v>
      </c>
      <c r="D643" s="1">
        <f>'PR-RAS'!E650</f>
        <v>72495250.569999993</v>
      </c>
      <c r="E643" s="1">
        <v>0</v>
      </c>
      <c r="F643" s="1">
        <v>0</v>
      </c>
      <c r="G643" s="2">
        <f t="shared" si="10"/>
        <v>142895527.41587999</v>
      </c>
      <c r="H643" s="2">
        <f t="shared" si="11"/>
        <v>0.43000000715255737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68919512</v>
      </c>
      <c r="D644" s="1">
        <f>'PR-RAS'!E651</f>
        <v>71595290.810000002</v>
      </c>
      <c r="E644" s="1">
        <v>0</v>
      </c>
      <c r="F644" s="1">
        <v>0</v>
      </c>
      <c r="G644" s="2">
        <f t="shared" si="10"/>
        <v>136386790.19766</v>
      </c>
      <c r="H644" s="2">
        <f t="shared" si="11"/>
        <v>0.18999999761581421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17239699</v>
      </c>
      <c r="D645" s="1">
        <f>'PR-RAS'!E652</f>
        <v>18139658.389999986</v>
      </c>
      <c r="E645" s="1">
        <v>0</v>
      </c>
      <c r="F645" s="1">
        <v>0</v>
      </c>
      <c r="G645" s="2">
        <f t="shared" si="10"/>
        <v>34466246.162319981</v>
      </c>
      <c r="H645" s="2">
        <f t="shared" si="11"/>
        <v>0.38999998569488525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v>
      </c>
      <c r="D647" s="1">
        <f>'PR-RAS'!E654</f>
        <v>10</v>
      </c>
      <c r="E647" s="1">
        <v>0</v>
      </c>
      <c r="F647" s="1">
        <v>0</v>
      </c>
      <c r="G647" s="2">
        <f t="shared" si="10"/>
        <v>19.38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10</v>
      </c>
      <c r="D649" s="1">
        <f>'PR-RAS'!E656</f>
        <v>10</v>
      </c>
      <c r="E649" s="1">
        <v>0</v>
      </c>
      <c r="F649" s="1">
        <v>0</v>
      </c>
      <c r="G649" s="2">
        <f t="shared" si="10"/>
        <v>19.440000000000001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1946312</v>
      </c>
      <c r="D658" s="1">
        <f>'PR-RAS'!E665</f>
        <v>2354231</v>
      </c>
      <c r="E658" s="1">
        <v>0</v>
      </c>
      <c r="F658" s="1">
        <v>0</v>
      </c>
      <c r="G658" s="2">
        <f t="shared" si="10"/>
        <v>4372186.5180000002</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741605</v>
      </c>
      <c r="D661" s="1">
        <f>'PR-RAS'!E668</f>
        <v>0</v>
      </c>
      <c r="E661" s="1">
        <v>0</v>
      </c>
      <c r="F661" s="1">
        <v>0</v>
      </c>
      <c r="G661" s="2">
        <f t="shared" si="10"/>
        <v>489459.30000000005</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79512</v>
      </c>
      <c r="D705" s="1">
        <f>'PR-RAS'!E712</f>
        <v>41537.49</v>
      </c>
      <c r="E705" s="1">
        <v>0</v>
      </c>
      <c r="F705" s="1">
        <v>0</v>
      </c>
      <c r="G705" s="2">
        <f t="shared" si="10"/>
        <v>114461.23391999998</v>
      </c>
      <c r="H705" s="2">
        <f t="shared" si="11"/>
        <v>0.48999999999796273</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10000</v>
      </c>
      <c r="E709" s="1">
        <v>0</v>
      </c>
      <c r="F709" s="1">
        <v>0</v>
      </c>
      <c r="G709" s="2">
        <f t="shared" si="10"/>
        <v>14160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6000</v>
      </c>
      <c r="E710" s="1">
        <v>0</v>
      </c>
      <c r="F710" s="1">
        <v>0</v>
      </c>
      <c r="G710" s="2">
        <f t="shared" si="10"/>
        <v>8508</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24798</v>
      </c>
      <c r="D711" s="1">
        <f>'PR-RAS'!E718</f>
        <v>52224.49</v>
      </c>
      <c r="E711" s="1">
        <v>0</v>
      </c>
      <c r="F711" s="1">
        <v>0</v>
      </c>
      <c r="G711" s="2">
        <f t="shared" si="10"/>
        <v>91765.35579999999</v>
      </c>
      <c r="H711" s="2">
        <f t="shared" si="11"/>
        <v>0.48999999999796273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86068</v>
      </c>
      <c r="D718" s="1">
        <f>'PR-RAS'!E725</f>
        <v>86411.76</v>
      </c>
      <c r="E718" s="1">
        <v>0</v>
      </c>
      <c r="F718" s="1">
        <v>0</v>
      </c>
      <c r="G718" s="2">
        <f t="shared" si="10"/>
        <v>185625.21983999998</v>
      </c>
      <c r="H718" s="2">
        <f t="shared" si="11"/>
        <v>0.24000000000523869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2935</v>
      </c>
      <c r="D719" s="1">
        <f>'PR-RAS'!E726</f>
        <v>2935.3</v>
      </c>
      <c r="E719" s="1">
        <v>0</v>
      </c>
      <c r="F719" s="1">
        <v>0</v>
      </c>
      <c r="G719" s="2">
        <f t="shared" si="10"/>
        <v>6322.4207999999999</v>
      </c>
      <c r="H719" s="2">
        <f t="shared" si="11"/>
        <v>0.3000000000001819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5303424</v>
      </c>
      <c r="D756" s="1">
        <f>'PR-RAS'!E763</f>
        <v>5367864.05</v>
      </c>
      <c r="E756" s="1">
        <v>0</v>
      </c>
      <c r="F756" s="1">
        <v>0</v>
      </c>
      <c r="G756" s="2">
        <f t="shared" si="10"/>
        <v>12109559.8355</v>
      </c>
      <c r="H756" s="2">
        <f t="shared" si="11"/>
        <v>4.9999999813735485E-2</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3073018188</v>
      </c>
      <c r="D984" s="6">
        <f>BILANCA!E6</f>
        <v>2740836104.5300012</v>
      </c>
      <c r="E984" s="6">
        <v>0</v>
      </c>
      <c r="F984" s="6">
        <v>0</v>
      </c>
      <c r="G984" s="7">
        <f t="shared" ref="G984:G1241" si="22">B984/1000*C984+B984/500*D984</f>
        <v>8554690.3970600031</v>
      </c>
      <c r="H984" s="7">
        <f t="shared" si="19"/>
        <v>0.46999883651733398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3055344204</v>
      </c>
      <c r="D985" s="1">
        <f>BILANCA!E7</f>
        <v>2720519121.9500012</v>
      </c>
      <c r="E985" s="1">
        <v>0</v>
      </c>
      <c r="F985" s="1">
        <v>0</v>
      </c>
      <c r="G985" s="2">
        <f t="shared" si="22"/>
        <v>16992764.895800006</v>
      </c>
      <c r="H985" s="2">
        <f t="shared" si="19"/>
        <v>4.9998760223388672E-2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3021344863</v>
      </c>
      <c r="D990" s="1">
        <f>BILANCA!E12</f>
        <v>2689564239.8400011</v>
      </c>
      <c r="E990" s="1">
        <v>0</v>
      </c>
      <c r="F990" s="1">
        <v>0</v>
      </c>
      <c r="G990" s="2">
        <f t="shared" si="22"/>
        <v>58803313.398760021</v>
      </c>
      <c r="H990" s="2">
        <f t="shared" si="19"/>
        <v>0.15999889373779297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3020988164</v>
      </c>
      <c r="D991" s="1">
        <f>BILANCA!E13</f>
        <v>2689279451.1800013</v>
      </c>
      <c r="E991" s="1">
        <v>0</v>
      </c>
      <c r="F991" s="1">
        <v>0</v>
      </c>
      <c r="G991" s="2">
        <f t="shared" si="22"/>
        <v>67196376.530880019</v>
      </c>
      <c r="H991" s="2">
        <f t="shared" si="19"/>
        <v>0.18000125885009766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1814072</v>
      </c>
      <c r="D993" s="1">
        <f>BILANCA!E15</f>
        <v>1814071.79</v>
      </c>
      <c r="E993" s="1">
        <v>0</v>
      </c>
      <c r="F993" s="1">
        <v>0</v>
      </c>
      <c r="G993" s="2">
        <f t="shared" si="22"/>
        <v>54422.1558</v>
      </c>
      <c r="H993" s="2">
        <f t="shared" si="19"/>
        <v>0.2099999999627471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8956376232</v>
      </c>
      <c r="D994" s="1">
        <f>BILANCA!E16</f>
        <v>8982945244.9200001</v>
      </c>
      <c r="E994" s="1">
        <v>0</v>
      </c>
      <c r="F994" s="1">
        <v>0</v>
      </c>
      <c r="G994" s="2">
        <f t="shared" si="22"/>
        <v>296144933.94023997</v>
      </c>
      <c r="H994" s="2">
        <f t="shared" si="19"/>
        <v>7.9999923706054688E-2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5937202140</v>
      </c>
      <c r="D996" s="1">
        <f>BILANCA!E18</f>
        <v>6295479865.5299997</v>
      </c>
      <c r="E996" s="1">
        <v>0</v>
      </c>
      <c r="F996" s="1">
        <v>0</v>
      </c>
      <c r="G996" s="2">
        <f t="shared" si="22"/>
        <v>240866104.32377997</v>
      </c>
      <c r="H996" s="2">
        <f t="shared" si="19"/>
        <v>0.47000026702880859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68599</v>
      </c>
      <c r="D997" s="1">
        <f>BILANCA!E19</f>
        <v>61719</v>
      </c>
      <c r="E997" s="1">
        <v>0</v>
      </c>
      <c r="F997" s="1">
        <v>0</v>
      </c>
      <c r="G997" s="2">
        <f t="shared" si="22"/>
        <v>2688.518</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335438</v>
      </c>
      <c r="D998" s="1">
        <f>BILANCA!E20</f>
        <v>343200.53</v>
      </c>
      <c r="E998" s="1">
        <v>0</v>
      </c>
      <c r="F998" s="1">
        <v>0</v>
      </c>
      <c r="G998" s="2">
        <f t="shared" si="22"/>
        <v>15327.5859</v>
      </c>
      <c r="H998" s="2">
        <f t="shared" si="19"/>
        <v>0.46999999997206032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30712</v>
      </c>
      <c r="D999" s="1">
        <f>BILANCA!E21</f>
        <v>36894</v>
      </c>
      <c r="E999" s="1">
        <v>0</v>
      </c>
      <c r="F999" s="1">
        <v>0</v>
      </c>
      <c r="G999" s="2">
        <f t="shared" si="22"/>
        <v>1672</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297551</v>
      </c>
      <c r="D1006" s="1">
        <f>BILANCA!E28</f>
        <v>318375.53000000003</v>
      </c>
      <c r="E1006" s="1">
        <v>0</v>
      </c>
      <c r="F1006" s="1">
        <v>0</v>
      </c>
      <c r="G1006" s="2">
        <f t="shared" si="22"/>
        <v>21488.947380000001</v>
      </c>
      <c r="H1006" s="2">
        <f t="shared" si="19"/>
        <v>0.46999999997206032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268221</v>
      </c>
      <c r="D1007" s="1">
        <f>BILANCA!E29</f>
        <v>186261.66000000003</v>
      </c>
      <c r="E1007" s="1">
        <v>0</v>
      </c>
      <c r="F1007" s="1">
        <v>0</v>
      </c>
      <c r="G1007" s="2">
        <f t="shared" si="22"/>
        <v>15377.863680000002</v>
      </c>
      <c r="H1007" s="2">
        <f t="shared" si="19"/>
        <v>0.33999999996740371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812093</v>
      </c>
      <c r="D1008" s="1">
        <f>BILANCA!E30</f>
        <v>812093.29</v>
      </c>
      <c r="E1008" s="1">
        <v>0</v>
      </c>
      <c r="F1008" s="1">
        <v>0</v>
      </c>
      <c r="G1008" s="2">
        <f t="shared" si="22"/>
        <v>60906.989500000011</v>
      </c>
      <c r="H1008" s="2">
        <f t="shared" si="19"/>
        <v>0.2900000000372529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543872</v>
      </c>
      <c r="D1012" s="1">
        <f>BILANCA!E34</f>
        <v>625831.63</v>
      </c>
      <c r="E1012" s="1">
        <v>0</v>
      </c>
      <c r="F1012" s="1">
        <v>0</v>
      </c>
      <c r="G1012" s="2">
        <f t="shared" si="22"/>
        <v>52070.522540000005</v>
      </c>
      <c r="H1012" s="2">
        <f t="shared" si="19"/>
        <v>0.36999999999534339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19879</v>
      </c>
      <c r="D1023" s="1">
        <f>BILANCA!E45</f>
        <v>36808</v>
      </c>
      <c r="E1023" s="1">
        <v>0</v>
      </c>
      <c r="F1023" s="1">
        <v>0</v>
      </c>
      <c r="G1023" s="2">
        <f t="shared" si="22"/>
        <v>3739.7999999999997</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39173</v>
      </c>
      <c r="D1025" s="1">
        <f>BILANCA!E47</f>
        <v>70440.17</v>
      </c>
      <c r="E1025" s="1">
        <v>0</v>
      </c>
      <c r="F1025" s="1">
        <v>0</v>
      </c>
      <c r="G1025" s="2">
        <f t="shared" si="22"/>
        <v>7562.24028</v>
      </c>
      <c r="H1025" s="2">
        <f t="shared" si="19"/>
        <v>0.16999999999825377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19294</v>
      </c>
      <c r="D1028" s="1">
        <f>BILANCA!E50</f>
        <v>33632.17</v>
      </c>
      <c r="E1028" s="1">
        <v>0</v>
      </c>
      <c r="F1028" s="1">
        <v>0</v>
      </c>
      <c r="G1028" s="2">
        <f t="shared" si="22"/>
        <v>3895.1252999999997</v>
      </c>
      <c r="H1028" s="2">
        <f t="shared" si="19"/>
        <v>0.16999999999825377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80487</v>
      </c>
      <c r="D1032" s="1">
        <f>BILANCA!E54</f>
        <v>97040.47</v>
      </c>
      <c r="E1032" s="1">
        <v>0</v>
      </c>
      <c r="F1032" s="1">
        <v>0</v>
      </c>
      <c r="G1032" s="2">
        <f t="shared" si="22"/>
        <v>13453.82906</v>
      </c>
      <c r="H1032" s="2">
        <f t="shared" si="19"/>
        <v>0.47000000000116415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80487</v>
      </c>
      <c r="D1033" s="1">
        <f>BILANCA!E55</f>
        <v>97040.47</v>
      </c>
      <c r="E1033" s="1">
        <v>0</v>
      </c>
      <c r="F1033" s="1">
        <v>0</v>
      </c>
      <c r="G1033" s="2">
        <f t="shared" si="22"/>
        <v>13728.397000000001</v>
      </c>
      <c r="H1033" s="2">
        <f t="shared" si="19"/>
        <v>0.47000000000116415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33999341</v>
      </c>
      <c r="D1034" s="1">
        <f>BILANCA!E56</f>
        <v>30954882.109999999</v>
      </c>
      <c r="E1034" s="1">
        <v>0</v>
      </c>
      <c r="F1034" s="1">
        <v>0</v>
      </c>
      <c r="G1034" s="2">
        <f t="shared" si="22"/>
        <v>4891364.3662199993</v>
      </c>
      <c r="H1034" s="2">
        <f t="shared" si="19"/>
        <v>0.10999999940395355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33999341</v>
      </c>
      <c r="D1035" s="1">
        <f>BILANCA!E57</f>
        <v>30954882.109999999</v>
      </c>
      <c r="E1035" s="1">
        <v>0</v>
      </c>
      <c r="F1035" s="1">
        <v>0</v>
      </c>
      <c r="G1035" s="2">
        <f t="shared" si="22"/>
        <v>4987273.4714399995</v>
      </c>
      <c r="H1035" s="2">
        <f t="shared" si="19"/>
        <v>0.10999999940395355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17673984</v>
      </c>
      <c r="D1046" s="1">
        <f>BILANCA!E68</f>
        <v>20316982.580000002</v>
      </c>
      <c r="E1046" s="1">
        <v>0</v>
      </c>
      <c r="F1046" s="1">
        <v>0</v>
      </c>
      <c r="G1046" s="2">
        <f t="shared" si="22"/>
        <v>3673400.7970800004</v>
      </c>
      <c r="H1046" s="2">
        <f t="shared" si="19"/>
        <v>0.41999999806284904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17239699</v>
      </c>
      <c r="D1047" s="1">
        <f>BILANCA!E69</f>
        <v>18139658.390000001</v>
      </c>
      <c r="E1047" s="1">
        <v>0</v>
      </c>
      <c r="F1047" s="1">
        <v>0</v>
      </c>
      <c r="G1047" s="2">
        <f t="shared" si="22"/>
        <v>3425217.0099200001</v>
      </c>
      <c r="H1047" s="2">
        <f t="shared" si="19"/>
        <v>0.39000000059604645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17237287</v>
      </c>
      <c r="D1048" s="1">
        <f>BILANCA!E70</f>
        <v>18139658.390000001</v>
      </c>
      <c r="E1048" s="1">
        <v>0</v>
      </c>
      <c r="F1048" s="1">
        <v>0</v>
      </c>
      <c r="G1048" s="2">
        <f t="shared" si="22"/>
        <v>3478579.2456999999</v>
      </c>
      <c r="H1048" s="2">
        <f t="shared" si="19"/>
        <v>0.39000000059604645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17237287</v>
      </c>
      <c r="D1050" s="1">
        <f>BILANCA!E72</f>
        <v>18139658.390000001</v>
      </c>
      <c r="E1050" s="1">
        <v>0</v>
      </c>
      <c r="F1050" s="1">
        <v>0</v>
      </c>
      <c r="G1050" s="2">
        <f t="shared" si="22"/>
        <v>3585612.4532599999</v>
      </c>
      <c r="H1050" s="2">
        <f t="shared" si="19"/>
        <v>0.39000000059604645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2412</v>
      </c>
      <c r="D1054" s="1">
        <f>BILANCA!E76</f>
        <v>0</v>
      </c>
      <c r="E1054" s="1">
        <v>0</v>
      </c>
      <c r="F1054" s="1">
        <v>0</v>
      </c>
      <c r="G1054" s="2">
        <f t="shared" si="22"/>
        <v>171.25199999999998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2213</v>
      </c>
      <c r="D1056" s="1">
        <f>BILANCA!E78</f>
        <v>1117.44</v>
      </c>
      <c r="E1056" s="1">
        <v>0</v>
      </c>
      <c r="F1056" s="1">
        <v>0</v>
      </c>
      <c r="G1056" s="2">
        <f t="shared" si="22"/>
        <v>324.69524000000001</v>
      </c>
      <c r="H1056" s="2">
        <f t="shared" si="19"/>
        <v>0.44000000000005457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2213</v>
      </c>
      <c r="D1061" s="1">
        <f>BILANCA!E83</f>
        <v>643.23</v>
      </c>
      <c r="E1061" s="1">
        <v>0</v>
      </c>
      <c r="F1061" s="1">
        <v>0</v>
      </c>
      <c r="G1061" s="2">
        <f t="shared" si="22"/>
        <v>272.95787999999999</v>
      </c>
      <c r="H1061" s="2">
        <f t="shared" si="19"/>
        <v>0.23000000000001819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474.21</v>
      </c>
      <c r="E1064" s="1">
        <v>0</v>
      </c>
      <c r="F1064" s="1">
        <v>0</v>
      </c>
      <c r="G1064" s="2">
        <f t="shared" si="22"/>
        <v>76.822019999999995</v>
      </c>
      <c r="H1064" s="2">
        <f t="shared" si="19"/>
        <v>0.20999999999997954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249162</v>
      </c>
      <c r="D1124" s="1">
        <f>BILANCA!E146</f>
        <v>1975609.57</v>
      </c>
      <c r="E1124" s="1">
        <v>0</v>
      </c>
      <c r="F1124" s="1">
        <v>0</v>
      </c>
      <c r="G1124" s="2">
        <f t="shared" si="22"/>
        <v>592253.74073999992</v>
      </c>
      <c r="H1124" s="2">
        <f t="shared" si="23"/>
        <v>0.42999999993480742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249162</v>
      </c>
      <c r="D1136" s="1">
        <f>BILANCA!E158</f>
        <v>1977706.09</v>
      </c>
      <c r="E1136" s="1">
        <v>0</v>
      </c>
      <c r="F1136" s="1">
        <v>0</v>
      </c>
      <c r="G1136" s="2">
        <f t="shared" si="22"/>
        <v>643299.84953999997</v>
      </c>
      <c r="H1136" s="2">
        <f t="shared" si="23"/>
        <v>9.0000000083819032E-2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3303.48</v>
      </c>
      <c r="E1137" s="1">
        <v>0</v>
      </c>
      <c r="F1137" s="1">
        <v>0</v>
      </c>
      <c r="G1137" s="2">
        <f t="shared" si="22"/>
        <v>1017.47184</v>
      </c>
      <c r="H1137" s="2">
        <f t="shared" si="23"/>
        <v>0.48000000000001819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5400</v>
      </c>
      <c r="E1141" s="1">
        <v>0</v>
      </c>
      <c r="F1141" s="1">
        <v>0</v>
      </c>
      <c r="G1141" s="2">
        <f t="shared" si="22"/>
        <v>1706.4</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182910</v>
      </c>
      <c r="D1148" s="1">
        <f>BILANCA!E170</f>
        <v>200597.18</v>
      </c>
      <c r="E1148" s="1">
        <v>0</v>
      </c>
      <c r="F1148" s="1">
        <v>0</v>
      </c>
      <c r="G1148" s="2">
        <f t="shared" si="22"/>
        <v>96377.219400000002</v>
      </c>
      <c r="H1148" s="2">
        <f t="shared" si="23"/>
        <v>0.17999999999301508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182910</v>
      </c>
      <c r="D1149" s="1">
        <f>BILANCA!E171</f>
        <v>0</v>
      </c>
      <c r="E1149" s="1">
        <v>0</v>
      </c>
      <c r="F1149" s="1">
        <v>0</v>
      </c>
      <c r="G1149" s="2">
        <f t="shared" si="22"/>
        <v>30363.06</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200597.18</v>
      </c>
      <c r="E1151" s="1">
        <v>0</v>
      </c>
      <c r="F1151" s="1">
        <v>0</v>
      </c>
      <c r="G1151" s="2">
        <f t="shared" si="22"/>
        <v>67400.652480000004</v>
      </c>
      <c r="H1151" s="2">
        <f t="shared" si="23"/>
        <v>0.17999999999301508</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3073018188</v>
      </c>
      <c r="D1152" s="1">
        <f>BILANCA!E175</f>
        <v>2740836104.5299997</v>
      </c>
      <c r="E1152" s="1">
        <v>0</v>
      </c>
      <c r="F1152" s="1">
        <v>0</v>
      </c>
      <c r="G1152" s="2">
        <f t="shared" si="22"/>
        <v>1445742677.1031399</v>
      </c>
      <c r="H1152" s="2">
        <f t="shared" si="23"/>
        <v>0.47000026702880859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5949807</v>
      </c>
      <c r="D1153" s="1">
        <f>BILANCA!E176</f>
        <v>6722052.4700000007</v>
      </c>
      <c r="E1153" s="1">
        <v>0</v>
      </c>
      <c r="F1153" s="1">
        <v>0</v>
      </c>
      <c r="G1153" s="2">
        <f t="shared" si="22"/>
        <v>3296965.0298000001</v>
      </c>
      <c r="H1153" s="2">
        <f t="shared" si="23"/>
        <v>0.47000000067055225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2702051</v>
      </c>
      <c r="D1154" s="1">
        <f>BILANCA!E177</f>
        <v>3140705.06</v>
      </c>
      <c r="E1154" s="1">
        <v>0</v>
      </c>
      <c r="F1154" s="1">
        <v>0</v>
      </c>
      <c r="G1154" s="2">
        <f t="shared" si="22"/>
        <v>1536171.85152</v>
      </c>
      <c r="H1154" s="2">
        <f t="shared" si="23"/>
        <v>6.0000000055879354E-2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182910</v>
      </c>
      <c r="D1155" s="1">
        <f>BILANCA!E178</f>
        <v>187623.37</v>
      </c>
      <c r="E1155" s="1">
        <v>0</v>
      </c>
      <c r="F1155" s="1">
        <v>0</v>
      </c>
      <c r="G1155" s="2">
        <f t="shared" si="22"/>
        <v>96002.959279999981</v>
      </c>
      <c r="H1155" s="2">
        <f t="shared" si="23"/>
        <v>0.36999999999534339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2157415</v>
      </c>
      <c r="D1156" s="1">
        <f>BILANCA!E179</f>
        <v>2580498.92</v>
      </c>
      <c r="E1156" s="1">
        <v>0</v>
      </c>
      <c r="F1156" s="1">
        <v>0</v>
      </c>
      <c r="G1156" s="2">
        <f t="shared" si="22"/>
        <v>1266085.42132</v>
      </c>
      <c r="H1156" s="2">
        <f t="shared" si="23"/>
        <v>8.0000000074505806E-2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1245</v>
      </c>
      <c r="D1157" s="1">
        <f>BILANCA!E180</f>
        <v>3113.13</v>
      </c>
      <c r="E1157" s="1">
        <v>0</v>
      </c>
      <c r="F1157" s="1">
        <v>0</v>
      </c>
      <c r="G1157" s="2">
        <f t="shared" si="22"/>
        <v>1299.9992400000001</v>
      </c>
      <c r="H1157" s="2">
        <f t="shared" si="23"/>
        <v>0.13000000000010914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1245</v>
      </c>
      <c r="D1160" s="1">
        <f>BILANCA!E183</f>
        <v>3113.13</v>
      </c>
      <c r="E1160" s="1">
        <v>0</v>
      </c>
      <c r="F1160" s="1">
        <v>0</v>
      </c>
      <c r="G1160" s="2">
        <f t="shared" si="22"/>
        <v>1322.41302</v>
      </c>
      <c r="H1160" s="2">
        <f t="shared" si="23"/>
        <v>0.13000000000010914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5419.19</v>
      </c>
      <c r="E1164" s="1">
        <v>0</v>
      </c>
      <c r="F1164" s="1">
        <v>0</v>
      </c>
      <c r="G1164" s="2">
        <f t="shared" si="22"/>
        <v>1961.7467799999997</v>
      </c>
      <c r="H1164" s="2">
        <f t="shared" si="23"/>
        <v>0.18999999999959982</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360481</v>
      </c>
      <c r="D1165" s="1">
        <f>BILANCA!E188</f>
        <v>364050.45</v>
      </c>
      <c r="E1165" s="1">
        <v>0</v>
      </c>
      <c r="F1165" s="1">
        <v>0</v>
      </c>
      <c r="G1165" s="2">
        <f t="shared" si="22"/>
        <v>198121.90580000001</v>
      </c>
      <c r="H1165" s="2">
        <f t="shared" si="23"/>
        <v>0.45000000001164153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3247756</v>
      </c>
      <c r="D1166" s="1">
        <f>BILANCA!E189</f>
        <v>3581347.41</v>
      </c>
      <c r="E1166" s="1">
        <v>0</v>
      </c>
      <c r="F1166" s="1">
        <v>0</v>
      </c>
      <c r="G1166" s="2">
        <f t="shared" si="22"/>
        <v>1905112.50006</v>
      </c>
      <c r="H1166" s="2">
        <f t="shared" si="23"/>
        <v>0.41000000014901161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3067068381</v>
      </c>
      <c r="D1214" s="1">
        <f>BILANCA!E237</f>
        <v>2734114052.0599999</v>
      </c>
      <c r="E1214" s="1">
        <v>0</v>
      </c>
      <c r="F1214" s="1">
        <v>0</v>
      </c>
      <c r="G1214" s="2">
        <f t="shared" si="22"/>
        <v>1971653488.0627203</v>
      </c>
      <c r="H1214" s="2">
        <f t="shared" si="23"/>
        <v>5.9999942779541016E-2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3055344204</v>
      </c>
      <c r="D1215" s="1">
        <f>BILANCA!E238</f>
        <v>2720519121.9499998</v>
      </c>
      <c r="E1215" s="1">
        <v>0</v>
      </c>
      <c r="F1215" s="1">
        <v>0</v>
      </c>
      <c r="G1215" s="2">
        <f t="shared" si="22"/>
        <v>1971160727.9128001</v>
      </c>
      <c r="H1215" s="2">
        <f t="shared" si="23"/>
        <v>5.0000190734863281E-2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3055344204</v>
      </c>
      <c r="D1216" s="1">
        <f>BILANCA!E239</f>
        <v>2720519121.9499998</v>
      </c>
      <c r="E1216" s="1">
        <v>0</v>
      </c>
      <c r="F1216" s="1">
        <v>0</v>
      </c>
      <c r="G1216" s="2">
        <f t="shared" si="22"/>
        <v>1979657110.3607001</v>
      </c>
      <c r="H1216" s="2">
        <f t="shared" si="23"/>
        <v>5.0000190734863281E-2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3055344204</v>
      </c>
      <c r="D1217" s="1">
        <f>BILANCA!E240</f>
        <v>2720519121.9499998</v>
      </c>
      <c r="E1217" s="1">
        <v>0</v>
      </c>
      <c r="F1217" s="1">
        <v>0</v>
      </c>
      <c r="G1217" s="2">
        <f t="shared" si="22"/>
        <v>1988153492.8085999</v>
      </c>
      <c r="H1217" s="2">
        <f t="shared" si="23"/>
        <v>5.0000190734863281E-2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11475015</v>
      </c>
      <c r="D1222" s="1">
        <f>BILANCA!E245</f>
        <v>11619320.539999999</v>
      </c>
      <c r="E1222" s="1">
        <v>0</v>
      </c>
      <c r="F1222" s="1">
        <v>0</v>
      </c>
      <c r="G1222" s="2">
        <f t="shared" si="22"/>
        <v>8296563.8031199994</v>
      </c>
      <c r="H1222" s="2">
        <f t="shared" si="23"/>
        <v>0.46000000089406967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11475015</v>
      </c>
      <c r="D1223" s="1">
        <f>BILANCA!E246</f>
        <v>11619320.539999999</v>
      </c>
      <c r="E1223" s="1">
        <v>0</v>
      </c>
      <c r="F1223" s="1">
        <v>0</v>
      </c>
      <c r="G1223" s="2">
        <f t="shared" si="22"/>
        <v>8331277.4591999985</v>
      </c>
      <c r="H1223" s="2">
        <f t="shared" si="23"/>
        <v>0.46000000089406967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11475015</v>
      </c>
      <c r="D1224" s="1">
        <f>BILANCA!E247</f>
        <v>11619320.539999999</v>
      </c>
      <c r="E1224" s="1">
        <v>0</v>
      </c>
      <c r="F1224" s="1">
        <v>0</v>
      </c>
      <c r="G1224" s="2">
        <f t="shared" si="22"/>
        <v>8365991.1152799986</v>
      </c>
      <c r="H1224" s="2">
        <f t="shared" si="23"/>
        <v>0.46000000089406967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249162</v>
      </c>
      <c r="D1232" s="1">
        <f>BILANCA!E255</f>
        <v>1975609.57</v>
      </c>
      <c r="E1232" s="1">
        <v>0</v>
      </c>
      <c r="F1232" s="1">
        <v>0</v>
      </c>
      <c r="G1232" s="2">
        <f t="shared" si="22"/>
        <v>1045894.90386</v>
      </c>
      <c r="H1232" s="2">
        <f t="shared" si="23"/>
        <v>0.42999999993480742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158317</v>
      </c>
      <c r="D1236" s="1">
        <f>BILANCA!E259</f>
        <v>2104675.87</v>
      </c>
      <c r="E1236" s="1">
        <v>0</v>
      </c>
      <c r="F1236" s="1">
        <v>0</v>
      </c>
      <c r="G1236" s="2">
        <f t="shared" si="22"/>
        <v>1105020.1912199999</v>
      </c>
      <c r="H1236" s="2">
        <f t="shared" si="23"/>
        <v>0.12999999988824129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158317</v>
      </c>
      <c r="D1237" s="1">
        <f>BILANCA!E260</f>
        <v>2104675.87</v>
      </c>
      <c r="E1237" s="1">
        <v>0</v>
      </c>
      <c r="F1237" s="1">
        <v>0</v>
      </c>
      <c r="G1237" s="2">
        <f t="shared" si="22"/>
        <v>1109387.85996</v>
      </c>
      <c r="H1237" s="2">
        <f t="shared" si="23"/>
        <v>0.12999999988824129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12600</v>
      </c>
      <c r="D1240" s="1">
        <f>BILANCA!E264</f>
        <v>1485493.21</v>
      </c>
      <c r="E1240" s="1">
        <v>0</v>
      </c>
      <c r="F1240" s="1">
        <v>0</v>
      </c>
      <c r="G1240" s="2">
        <f t="shared" si="22"/>
        <v>766781.70993999997</v>
      </c>
      <c r="H1240" s="2">
        <f t="shared" si="23"/>
        <v>0.2099999999627471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236562</v>
      </c>
      <c r="D1241" s="1">
        <f>BILANCA!E265</f>
        <v>495516.36</v>
      </c>
      <c r="E1241" s="1">
        <v>0</v>
      </c>
      <c r="F1241" s="1">
        <v>0</v>
      </c>
      <c r="G1241" s="2">
        <f t="shared" si="22"/>
        <v>316719.43776</v>
      </c>
      <c r="H1241" s="2">
        <f t="shared" si="23"/>
        <v>0.35999999998603016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474.21</v>
      </c>
      <c r="E1245" s="1">
        <v>0</v>
      </c>
      <c r="F1245" s="1">
        <v>0</v>
      </c>
      <c r="G1245" s="2">
        <f t="shared" si="24"/>
        <v>248.48604</v>
      </c>
      <c r="H1245" s="2">
        <f t="shared" si="23"/>
        <v>0.20999999999997954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2702051</v>
      </c>
      <c r="D1264" s="1">
        <f>BILANCA!E288</f>
        <v>3140705.06</v>
      </c>
      <c r="E1264" s="1">
        <v>0</v>
      </c>
      <c r="F1264" s="1">
        <v>0</v>
      </c>
      <c r="G1264" s="2">
        <f t="shared" si="24"/>
        <v>2524352.5747200004</v>
      </c>
      <c r="H1264" s="2">
        <f t="shared" si="23"/>
        <v>6.0000000055879354E-2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3247756</v>
      </c>
      <c r="D1266" s="1">
        <f>BILANCA!E290</f>
        <v>3581347.41</v>
      </c>
      <c r="E1266" s="1">
        <v>0</v>
      </c>
      <c r="F1266" s="1">
        <v>0</v>
      </c>
      <c r="G1266" s="2">
        <f t="shared" si="24"/>
        <v>2946157.5820599999</v>
      </c>
      <c r="H1266" s="2">
        <f t="shared" si="23"/>
        <v>0.41000000014901161</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360481</v>
      </c>
      <c r="D1274" s="1">
        <f>BILANCA!E298</f>
        <v>364050.45</v>
      </c>
      <c r="E1274" s="1">
        <v>0</v>
      </c>
      <c r="F1274" s="1">
        <v>0</v>
      </c>
      <c r="G1274" s="2">
        <f t="shared" si="24"/>
        <v>316777.33289999998</v>
      </c>
      <c r="H1274" s="2">
        <f t="shared" si="23"/>
        <v>0.45000000001164153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70435961</v>
      </c>
      <c r="D1329" s="1">
        <f>'RAS-funkcijski'!E35</f>
        <v>71259378.109999999</v>
      </c>
      <c r="E1329" s="1">
        <v>0</v>
      </c>
      <c r="F1329" s="1">
        <v>0</v>
      </c>
      <c r="G1329" s="2">
        <f t="shared" si="24"/>
        <v>6601596.2338199997</v>
      </c>
      <c r="H1329" s="2">
        <f t="shared" si="23"/>
        <v>0.10999999940395355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70435961</v>
      </c>
      <c r="D1348" s="1">
        <f>'RAS-funkcijski'!E54</f>
        <v>71259378.109999999</v>
      </c>
      <c r="E1348" s="1">
        <v>0</v>
      </c>
      <c r="F1348" s="1">
        <v>0</v>
      </c>
      <c r="G1348" s="2">
        <f t="shared" si="24"/>
        <v>10647735.861000001</v>
      </c>
      <c r="H1348" s="2">
        <f t="shared" si="27"/>
        <v>0.10999999940395355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70435961</v>
      </c>
      <c r="D1349" s="1">
        <f>'RAS-funkcijski'!E55</f>
        <v>71259378.109999999</v>
      </c>
      <c r="E1349" s="1">
        <v>0</v>
      </c>
      <c r="F1349" s="1">
        <v>0</v>
      </c>
      <c r="G1349" s="2">
        <f t="shared" si="24"/>
        <v>10860690.578219999</v>
      </c>
      <c r="H1349" s="2">
        <f t="shared" si="27"/>
        <v>0.10999999940395355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70435961</v>
      </c>
      <c r="D1435" s="13">
        <f>'RAS-funkcijski'!E141</f>
        <v>71259378.109999999</v>
      </c>
      <c r="E1435" s="13">
        <v>0</v>
      </c>
      <c r="F1435" s="13">
        <v>0</v>
      </c>
      <c r="G1435" s="14">
        <f t="shared" si="24"/>
        <v>29174796.259140003</v>
      </c>
      <c r="H1435" s="14">
        <f t="shared" si="27"/>
        <v>0.10999999940395355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5040</v>
      </c>
      <c r="E1436" s="6">
        <v>0</v>
      </c>
      <c r="F1436" s="6">
        <v>0</v>
      </c>
      <c r="G1436" s="7">
        <f t="shared" si="24"/>
        <v>10.08</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5040</v>
      </c>
      <c r="E1453" s="1">
        <v>0</v>
      </c>
      <c r="F1453" s="1">
        <v>0</v>
      </c>
      <c r="G1453" s="2">
        <f t="shared" si="24"/>
        <v>181.44</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5040</v>
      </c>
      <c r="E1461" s="1">
        <v>0</v>
      </c>
      <c r="F1461" s="1">
        <v>0</v>
      </c>
      <c r="G1461" s="2">
        <f t="shared" si="24"/>
        <v>262.08</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5040</v>
      </c>
      <c r="E1467" s="1">
        <v>0</v>
      </c>
      <c r="F1467" s="1">
        <v>0</v>
      </c>
      <c r="G1467" s="2">
        <f t="shared" si="24"/>
        <v>322.56</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18500</v>
      </c>
      <c r="E1469" s="1">
        <v>0</v>
      </c>
      <c r="F1469" s="1">
        <v>0</v>
      </c>
      <c r="G1469" s="2">
        <f t="shared" si="24"/>
        <v>1258</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18500</v>
      </c>
      <c r="E1475" s="1">
        <v>0</v>
      </c>
      <c r="F1475" s="1">
        <v>0</v>
      </c>
      <c r="G1475" s="2">
        <f t="shared" si="24"/>
        <v>1480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18500</v>
      </c>
      <c r="E1477" s="1">
        <v>0</v>
      </c>
      <c r="F1477" s="1">
        <v>0</v>
      </c>
      <c r="G1477" s="2">
        <f t="shared" si="24"/>
        <v>1554</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5949806.8200000003</v>
      </c>
      <c r="D1480" s="6"/>
      <c r="E1480" s="6">
        <v>0</v>
      </c>
      <c r="F1480" s="6">
        <v>0</v>
      </c>
      <c r="G1480" s="7">
        <f t="shared" ref="G1480:G1580" si="34">B1480/1000*C1480</f>
        <v>5949.8068200000007</v>
      </c>
      <c r="H1480" s="7">
        <f t="shared" ref="H1480:H1580" si="35">ABS(C1480-ROUND(C1480,0))</f>
        <v>0.17999999970197678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71911535.760000005</v>
      </c>
      <c r="D1481" s="1">
        <v>0</v>
      </c>
      <c r="E1481" s="1">
        <v>0</v>
      </c>
      <c r="F1481" s="1">
        <v>0</v>
      </c>
      <c r="G1481" s="2">
        <f t="shared" si="34"/>
        <v>143823.07152000003</v>
      </c>
      <c r="H1481" s="2">
        <f t="shared" si="35"/>
        <v>0.23999999463558197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48267040.630000003</v>
      </c>
      <c r="D1483" s="1">
        <v>0</v>
      </c>
      <c r="E1483" s="1">
        <v>0</v>
      </c>
      <c r="F1483" s="1">
        <v>0</v>
      </c>
      <c r="G1483" s="2">
        <f t="shared" si="34"/>
        <v>193068.16252000001</v>
      </c>
      <c r="H1483" s="2">
        <f t="shared" si="35"/>
        <v>0.36999999731779099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2303042.91</v>
      </c>
      <c r="D1484" s="1">
        <v>0</v>
      </c>
      <c r="E1484" s="1">
        <v>0</v>
      </c>
      <c r="F1484" s="1">
        <v>0</v>
      </c>
      <c r="G1484" s="2">
        <f t="shared" si="34"/>
        <v>11515.214550000001</v>
      </c>
      <c r="H1484" s="2">
        <f t="shared" si="35"/>
        <v>8.9999999850988388E-2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39906667.630000003</v>
      </c>
      <c r="D1485" s="1">
        <v>0</v>
      </c>
      <c r="E1485" s="1">
        <v>0</v>
      </c>
      <c r="F1485" s="1">
        <v>0</v>
      </c>
      <c r="G1485" s="2">
        <f t="shared" si="34"/>
        <v>239440.00578000001</v>
      </c>
      <c r="H1485" s="2">
        <f t="shared" si="35"/>
        <v>0.36999999731779099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35353.440000000002</v>
      </c>
      <c r="D1486" s="1">
        <v>0</v>
      </c>
      <c r="E1486" s="1">
        <v>0</v>
      </c>
      <c r="F1486" s="1">
        <v>0</v>
      </c>
      <c r="G1486" s="2">
        <f t="shared" si="34"/>
        <v>247.47408000000001</v>
      </c>
      <c r="H1486" s="2">
        <f t="shared" si="35"/>
        <v>0.44000000000232831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50419.19</v>
      </c>
      <c r="D1490" s="1">
        <v>0</v>
      </c>
      <c r="E1490" s="1">
        <v>0</v>
      </c>
      <c r="F1490" s="1">
        <v>0</v>
      </c>
      <c r="G1490" s="2">
        <f t="shared" si="34"/>
        <v>554.61108999999999</v>
      </c>
      <c r="H1490" s="2">
        <f t="shared" si="35"/>
        <v>0.19000000000232831</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5971557.46</v>
      </c>
      <c r="D1491" s="1">
        <v>0</v>
      </c>
      <c r="E1491" s="1">
        <v>0</v>
      </c>
      <c r="F1491" s="1">
        <v>0</v>
      </c>
      <c r="G1491" s="2">
        <f t="shared" si="34"/>
        <v>71658.68952</v>
      </c>
      <c r="H1491" s="2">
        <f t="shared" si="35"/>
        <v>0.4599999999627471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23644495.129999999</v>
      </c>
      <c r="D1492" s="1">
        <v>0</v>
      </c>
      <c r="E1492" s="1">
        <v>0</v>
      </c>
      <c r="F1492" s="1">
        <v>0</v>
      </c>
      <c r="G1492" s="2">
        <f t="shared" si="34"/>
        <v>307378.43668999994</v>
      </c>
      <c r="H1492" s="2">
        <f t="shared" si="35"/>
        <v>0.12999999895691872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71139290.109999999</v>
      </c>
      <c r="D1499" s="1">
        <v>0</v>
      </c>
      <c r="E1499" s="1">
        <v>0</v>
      </c>
      <c r="F1499" s="1">
        <v>0</v>
      </c>
      <c r="G1499" s="2">
        <f t="shared" si="34"/>
        <v>1422785.8022</v>
      </c>
      <c r="H1499" s="2">
        <f t="shared" si="35"/>
        <v>0.10999999940395355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47828386.530000001</v>
      </c>
      <c r="D1501" s="1">
        <v>0</v>
      </c>
      <c r="E1501" s="1">
        <v>0</v>
      </c>
      <c r="F1501" s="1">
        <v>0</v>
      </c>
      <c r="G1501" s="2">
        <f t="shared" si="34"/>
        <v>1052224.5036599999</v>
      </c>
      <c r="H1501" s="2">
        <f t="shared" si="35"/>
        <v>0.4699999988079071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2298329.21</v>
      </c>
      <c r="D1502" s="1">
        <v>0</v>
      </c>
      <c r="E1502" s="1">
        <v>0</v>
      </c>
      <c r="F1502" s="1">
        <v>0</v>
      </c>
      <c r="G1502" s="2">
        <f t="shared" si="34"/>
        <v>52861.571830000001</v>
      </c>
      <c r="H1502" s="2">
        <f t="shared" si="35"/>
        <v>0.2099999999627471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39483583.759999998</v>
      </c>
      <c r="D1503" s="1">
        <v>0</v>
      </c>
      <c r="E1503" s="1">
        <v>0</v>
      </c>
      <c r="F1503" s="1">
        <v>0</v>
      </c>
      <c r="G1503" s="2">
        <f t="shared" si="34"/>
        <v>947606.01023999997</v>
      </c>
      <c r="H1503" s="2">
        <f t="shared" si="35"/>
        <v>0.24000000208616257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33485.57</v>
      </c>
      <c r="D1504" s="1">
        <v>0</v>
      </c>
      <c r="E1504" s="1">
        <v>0</v>
      </c>
      <c r="F1504" s="1">
        <v>0</v>
      </c>
      <c r="G1504" s="2">
        <f t="shared" si="34"/>
        <v>837.13925000000006</v>
      </c>
      <c r="H1504" s="2">
        <f t="shared" si="35"/>
        <v>0.43000000000029104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45000</v>
      </c>
      <c r="D1508" s="1">
        <v>0</v>
      </c>
      <c r="E1508" s="1">
        <v>0</v>
      </c>
      <c r="F1508" s="1">
        <v>0</v>
      </c>
      <c r="G1508" s="2">
        <f t="shared" si="34"/>
        <v>1305</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5967987.9900000002</v>
      </c>
      <c r="D1509" s="1">
        <v>0</v>
      </c>
      <c r="E1509" s="1">
        <v>0</v>
      </c>
      <c r="F1509" s="1">
        <v>0</v>
      </c>
      <c r="G1509" s="2">
        <f t="shared" si="34"/>
        <v>179039.6397</v>
      </c>
      <c r="H1509" s="2">
        <f t="shared" si="35"/>
        <v>9.9999997764825821E-3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23310903.579999998</v>
      </c>
      <c r="D1510" s="1">
        <v>0</v>
      </c>
      <c r="E1510" s="1">
        <v>0</v>
      </c>
      <c r="F1510" s="1">
        <v>0</v>
      </c>
      <c r="G1510" s="2">
        <f t="shared" si="34"/>
        <v>722638.0109799999</v>
      </c>
      <c r="H1510" s="2">
        <f t="shared" si="35"/>
        <v>0.42000000178813934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6722052.4700000137</v>
      </c>
      <c r="D1517" s="1">
        <v>0</v>
      </c>
      <c r="E1517" s="1">
        <v>0</v>
      </c>
      <c r="F1517" s="1">
        <v>0</v>
      </c>
      <c r="G1517" s="2">
        <f t="shared" si="34"/>
        <v>255437.99386000051</v>
      </c>
      <c r="H1517" s="2">
        <f t="shared" si="35"/>
        <v>0.4700000137090683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6722052.4700000007</v>
      </c>
      <c r="D1576" s="1">
        <v>0</v>
      </c>
      <c r="E1576" s="1">
        <v>0</v>
      </c>
      <c r="F1576" s="1">
        <v>0</v>
      </c>
      <c r="G1576" s="2">
        <f t="shared" si="34"/>
        <v>652039.08959000011</v>
      </c>
      <c r="H1576" s="2">
        <f t="shared" si="35"/>
        <v>0.47000000067055225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3140705.06</v>
      </c>
      <c r="D1578" s="1">
        <v>0</v>
      </c>
      <c r="E1578" s="1">
        <v>0</v>
      </c>
      <c r="F1578" s="1">
        <v>0</v>
      </c>
      <c r="G1578" s="2">
        <f t="shared" si="34"/>
        <v>310929.80094000004</v>
      </c>
      <c r="H1578" s="2">
        <f t="shared" si="35"/>
        <v>6.0000000055879354E-2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3581347.41</v>
      </c>
      <c r="D1579" s="1">
        <v>0</v>
      </c>
      <c r="E1579" s="1">
        <v>0</v>
      </c>
      <c r="F1579" s="1">
        <v>0</v>
      </c>
      <c r="G1579" s="2">
        <f t="shared" si="34"/>
        <v>358134.74100000004</v>
      </c>
      <c r="H1579" s="2">
        <f t="shared" si="35"/>
        <v>0.41000000014901161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3298</v>
      </c>
      <c r="B1" s="379"/>
      <c r="C1" s="379"/>
    </row>
    <row r="2" spans="1:17" ht="33" customHeight="1" x14ac:dyDescent="0.2">
      <c r="A2" s="380" t="s">
        <v>3299</v>
      </c>
      <c r="B2" s="381"/>
      <c r="C2" s="378"/>
      <c r="D2" s="4"/>
      <c r="E2" s="4"/>
      <c r="F2" s="4"/>
      <c r="G2" s="4"/>
      <c r="H2" s="4"/>
      <c r="I2" s="4"/>
      <c r="J2" s="4"/>
      <c r="K2" s="4"/>
      <c r="L2" s="4"/>
      <c r="M2" s="4"/>
      <c r="N2" s="4"/>
      <c r="O2" s="4"/>
      <c r="P2" s="4"/>
      <c r="Q2" s="4"/>
    </row>
    <row r="3" spans="1:17" ht="18.75" customHeight="1" x14ac:dyDescent="0.2">
      <c r="A3" s="42" t="s">
        <v>3300</v>
      </c>
      <c r="B3" s="382" t="s">
        <v>3301</v>
      </c>
      <c r="C3" s="378"/>
      <c r="D3" s="4"/>
      <c r="E3" s="4"/>
      <c r="F3" s="4"/>
      <c r="G3" s="4"/>
      <c r="H3" s="4"/>
      <c r="I3" s="4"/>
      <c r="J3" s="4"/>
      <c r="K3" s="4"/>
      <c r="L3" s="4"/>
      <c r="M3" s="4"/>
      <c r="N3" s="4"/>
      <c r="O3" s="4"/>
      <c r="P3" s="4"/>
      <c r="Q3" s="4"/>
    </row>
    <row r="4" spans="1:17" ht="37.5" hidden="1" customHeight="1" x14ac:dyDescent="0.2">
      <c r="A4" s="43" t="s">
        <v>3302</v>
      </c>
      <c r="B4" s="377" t="s">
        <v>3303</v>
      </c>
      <c r="C4" s="378"/>
      <c r="D4" s="4"/>
      <c r="E4" s="4"/>
      <c r="F4" s="4"/>
      <c r="G4" s="4"/>
      <c r="H4" s="4"/>
      <c r="I4" s="4"/>
      <c r="J4" s="4"/>
      <c r="K4" s="4"/>
      <c r="L4" s="4"/>
      <c r="M4" s="4"/>
      <c r="N4" s="4"/>
      <c r="O4" s="4"/>
      <c r="P4" s="4"/>
      <c r="Q4" s="4"/>
    </row>
    <row r="5" spans="1:17" ht="48" hidden="1" customHeight="1" x14ac:dyDescent="0.2">
      <c r="A5" s="43" t="s">
        <v>3302</v>
      </c>
      <c r="B5" s="377" t="s">
        <v>3304</v>
      </c>
      <c r="C5" s="378"/>
      <c r="D5" s="4"/>
      <c r="E5" s="4"/>
      <c r="F5" s="4"/>
      <c r="G5" s="4"/>
      <c r="H5" s="4"/>
      <c r="I5" s="4"/>
      <c r="J5" s="4"/>
      <c r="K5" s="4"/>
      <c r="L5" s="4"/>
      <c r="M5" s="4"/>
      <c r="N5" s="4"/>
      <c r="O5" s="4"/>
      <c r="P5" s="4"/>
      <c r="Q5" s="4"/>
    </row>
    <row r="6" spans="1:17" ht="59.25" hidden="1" customHeight="1" x14ac:dyDescent="0.2">
      <c r="A6" s="43" t="s">
        <v>3302</v>
      </c>
      <c r="B6" s="377" t="s">
        <v>3305</v>
      </c>
      <c r="C6" s="378"/>
      <c r="D6" s="4"/>
      <c r="E6" s="4"/>
      <c r="F6" s="4"/>
      <c r="G6" s="4"/>
      <c r="H6" s="4"/>
      <c r="I6" s="4"/>
      <c r="J6" s="4"/>
      <c r="K6" s="4"/>
      <c r="L6" s="4"/>
      <c r="M6" s="4"/>
      <c r="N6" s="4"/>
      <c r="O6" s="4"/>
      <c r="P6" s="4"/>
      <c r="Q6" s="4"/>
    </row>
    <row r="7" spans="1:17" ht="48" hidden="1" customHeight="1" x14ac:dyDescent="0.2">
      <c r="A7" s="43" t="s">
        <v>3306</v>
      </c>
      <c r="B7" s="377" t="s">
        <v>3307</v>
      </c>
      <c r="C7" s="378"/>
      <c r="D7" s="4"/>
      <c r="E7" s="4"/>
      <c r="F7" s="4"/>
      <c r="G7" s="4"/>
      <c r="H7" s="4"/>
      <c r="I7" s="4"/>
      <c r="J7" s="4"/>
      <c r="K7" s="4"/>
      <c r="L7" s="4"/>
      <c r="M7" s="4"/>
      <c r="N7" s="4"/>
      <c r="O7" s="4"/>
      <c r="P7" s="4"/>
      <c r="Q7" s="4"/>
    </row>
    <row r="8" spans="1:17" ht="41.25" hidden="1" customHeight="1" x14ac:dyDescent="0.2">
      <c r="A8" s="43" t="s">
        <v>3308</v>
      </c>
      <c r="B8" s="377" t="s">
        <v>3309</v>
      </c>
      <c r="C8" s="378"/>
      <c r="D8" s="4"/>
      <c r="E8" s="4"/>
      <c r="F8" s="4"/>
      <c r="G8" s="4"/>
      <c r="H8" s="4"/>
      <c r="I8" s="4"/>
      <c r="J8" s="4"/>
      <c r="K8" s="4"/>
      <c r="L8" s="4"/>
      <c r="M8" s="4"/>
      <c r="N8" s="4"/>
      <c r="O8" s="4"/>
      <c r="P8" s="4"/>
      <c r="Q8" s="4"/>
    </row>
    <row r="9" spans="1:17" ht="59.25" hidden="1" customHeight="1" x14ac:dyDescent="0.2">
      <c r="A9" s="43" t="s">
        <v>3310</v>
      </c>
      <c r="B9" s="377" t="s">
        <v>3311</v>
      </c>
      <c r="C9" s="378"/>
      <c r="D9" s="4"/>
      <c r="E9" s="4"/>
      <c r="F9" s="4"/>
      <c r="G9" s="4"/>
      <c r="H9" s="4"/>
      <c r="I9" s="4"/>
      <c r="J9" s="4"/>
      <c r="K9" s="4"/>
      <c r="L9" s="4"/>
      <c r="M9" s="4"/>
      <c r="N9" s="4"/>
      <c r="O9" s="4"/>
      <c r="P9" s="4"/>
      <c r="Q9" s="4"/>
    </row>
    <row r="10" spans="1:17" ht="61.5" hidden="1" customHeight="1" x14ac:dyDescent="0.2">
      <c r="A10" s="43" t="s">
        <v>3310</v>
      </c>
      <c r="B10" s="377" t="s">
        <v>3312</v>
      </c>
      <c r="C10" s="378"/>
      <c r="D10" s="4"/>
      <c r="E10" s="4"/>
      <c r="F10" s="4"/>
      <c r="G10" s="4"/>
      <c r="H10" s="4"/>
      <c r="I10" s="4"/>
      <c r="J10" s="4"/>
      <c r="K10" s="4"/>
      <c r="L10" s="4"/>
      <c r="M10" s="4"/>
      <c r="N10" s="4"/>
      <c r="O10" s="4"/>
      <c r="P10" s="4"/>
      <c r="Q10" s="4"/>
    </row>
    <row r="11" spans="1:17" ht="43.5" hidden="1" customHeight="1" x14ac:dyDescent="0.2">
      <c r="A11" s="43" t="s">
        <v>3310</v>
      </c>
      <c r="B11" s="377" t="s">
        <v>3313</v>
      </c>
      <c r="C11" s="378"/>
      <c r="D11" s="4"/>
      <c r="E11" s="4"/>
      <c r="F11" s="4"/>
      <c r="G11" s="4"/>
      <c r="H11" s="4"/>
      <c r="I11" s="4"/>
      <c r="J11" s="4"/>
      <c r="K11" s="4"/>
      <c r="L11" s="4"/>
      <c r="M11" s="4"/>
      <c r="N11" s="4"/>
      <c r="O11" s="4"/>
      <c r="P11" s="4"/>
      <c r="Q11" s="4"/>
    </row>
    <row r="12" spans="1:17" ht="27.75" hidden="1" customHeight="1" x14ac:dyDescent="0.2">
      <c r="A12" s="43" t="s">
        <v>3314</v>
      </c>
      <c r="B12" s="377" t="s">
        <v>3315</v>
      </c>
      <c r="C12" s="378"/>
      <c r="D12" s="4"/>
      <c r="E12" s="4"/>
      <c r="F12" s="4"/>
      <c r="G12" s="4"/>
      <c r="H12" s="4"/>
      <c r="I12" s="4"/>
      <c r="J12" s="4"/>
      <c r="K12" s="4"/>
      <c r="L12" s="4"/>
      <c r="M12" s="4"/>
      <c r="N12" s="4"/>
      <c r="O12" s="4"/>
      <c r="P12" s="4"/>
      <c r="Q12" s="4"/>
    </row>
    <row r="13" spans="1:17" ht="27.75" hidden="1" customHeight="1" x14ac:dyDescent="0.2">
      <c r="A13" s="43" t="s">
        <v>3316</v>
      </c>
      <c r="B13" s="377" t="s">
        <v>3317</v>
      </c>
      <c r="C13" s="378"/>
      <c r="D13" s="4"/>
      <c r="E13" s="4"/>
      <c r="F13" s="4"/>
      <c r="G13" s="4"/>
      <c r="H13" s="4"/>
      <c r="I13" s="4"/>
      <c r="J13" s="4"/>
      <c r="K13" s="4"/>
      <c r="L13" s="4"/>
      <c r="M13" s="4"/>
      <c r="N13" s="4"/>
      <c r="O13" s="4"/>
      <c r="P13" s="4"/>
      <c r="Q13" s="4"/>
    </row>
    <row r="14" spans="1:17" ht="45.75" hidden="1" customHeight="1" x14ac:dyDescent="0.2">
      <c r="A14" s="43" t="s">
        <v>3318</v>
      </c>
      <c r="B14" s="377" t="s">
        <v>3319</v>
      </c>
      <c r="C14" s="378"/>
      <c r="D14" s="4"/>
      <c r="E14" s="4"/>
      <c r="F14" s="4"/>
      <c r="G14" s="4"/>
      <c r="H14" s="4"/>
      <c r="I14" s="4"/>
      <c r="J14" s="4"/>
      <c r="K14" s="4"/>
      <c r="L14" s="4"/>
      <c r="M14" s="4"/>
      <c r="N14" s="4"/>
      <c r="O14" s="4"/>
      <c r="P14" s="4"/>
      <c r="Q14" s="4"/>
    </row>
    <row r="15" spans="1:17" ht="45.75" hidden="1" customHeight="1" x14ac:dyDescent="0.2">
      <c r="A15" s="43" t="s">
        <v>3320</v>
      </c>
      <c r="B15" s="377" t="s">
        <v>3321</v>
      </c>
      <c r="C15" s="378"/>
      <c r="D15" s="4"/>
      <c r="E15" s="4"/>
      <c r="F15" s="4"/>
      <c r="G15" s="4"/>
      <c r="H15" s="4"/>
      <c r="I15" s="4"/>
      <c r="J15" s="4"/>
      <c r="K15" s="4"/>
      <c r="L15" s="4"/>
      <c r="M15" s="4"/>
      <c r="N15" s="4"/>
      <c r="O15" s="4"/>
      <c r="P15" s="4"/>
      <c r="Q15" s="4"/>
    </row>
    <row r="16" spans="1:17" ht="51" hidden="1" customHeight="1" x14ac:dyDescent="0.2">
      <c r="A16" s="43" t="s">
        <v>3322</v>
      </c>
      <c r="B16" s="377" t="s">
        <v>3323</v>
      </c>
      <c r="C16" s="378"/>
      <c r="D16" s="4"/>
      <c r="E16" s="4"/>
      <c r="F16" s="4"/>
      <c r="G16" s="4"/>
      <c r="H16" s="4"/>
      <c r="I16" s="4"/>
      <c r="J16" s="4"/>
      <c r="K16" s="4"/>
      <c r="L16" s="4"/>
      <c r="M16" s="4"/>
      <c r="N16" s="4"/>
      <c r="O16" s="4"/>
      <c r="P16" s="4"/>
      <c r="Q16" s="4"/>
    </row>
    <row r="17" spans="1:17" ht="27.75" hidden="1" customHeight="1" x14ac:dyDescent="0.2">
      <c r="A17" s="43" t="s">
        <v>3324</v>
      </c>
      <c r="B17" s="377" t="s">
        <v>3325</v>
      </c>
      <c r="C17" s="378"/>
      <c r="D17" s="4"/>
      <c r="E17" s="4"/>
      <c r="F17" s="4"/>
      <c r="G17" s="4"/>
      <c r="H17" s="4"/>
      <c r="I17" s="4"/>
      <c r="J17" s="4"/>
      <c r="K17" s="4"/>
      <c r="L17" s="4"/>
      <c r="M17" s="4"/>
      <c r="N17" s="4"/>
      <c r="O17" s="4"/>
      <c r="P17" s="4"/>
      <c r="Q17" s="4"/>
    </row>
    <row r="18" spans="1:17" ht="27.75" hidden="1" customHeight="1" x14ac:dyDescent="0.2">
      <c r="A18" s="43" t="s">
        <v>3326</v>
      </c>
      <c r="B18" s="377" t="s">
        <v>3327</v>
      </c>
      <c r="C18" s="378"/>
      <c r="D18" s="4"/>
      <c r="E18" s="4"/>
      <c r="F18" s="4"/>
      <c r="G18" s="4"/>
      <c r="H18" s="4"/>
      <c r="I18" s="4"/>
      <c r="J18" s="4"/>
      <c r="K18" s="4"/>
      <c r="L18" s="4"/>
      <c r="M18" s="4"/>
      <c r="N18" s="4"/>
      <c r="O18" s="4"/>
      <c r="P18" s="4"/>
      <c r="Q18" s="4"/>
    </row>
    <row r="19" spans="1:17" ht="45" hidden="1" customHeight="1" x14ac:dyDescent="0.2">
      <c r="A19" s="43" t="s">
        <v>3326</v>
      </c>
      <c r="B19" s="377" t="s">
        <v>3328</v>
      </c>
      <c r="C19" s="378"/>
      <c r="D19" s="4"/>
      <c r="E19" s="4"/>
      <c r="F19" s="4"/>
      <c r="G19" s="4"/>
      <c r="H19" s="4"/>
      <c r="I19" s="4"/>
      <c r="J19" s="4"/>
      <c r="K19" s="4"/>
      <c r="L19" s="4"/>
      <c r="M19" s="4"/>
      <c r="N19" s="4"/>
      <c r="O19" s="4"/>
      <c r="P19" s="4"/>
      <c r="Q19" s="4"/>
    </row>
    <row r="20" spans="1:17" ht="45" hidden="1" customHeight="1" x14ac:dyDescent="0.2">
      <c r="A20" s="43" t="s">
        <v>3329</v>
      </c>
      <c r="B20" s="377" t="s">
        <v>3330</v>
      </c>
      <c r="C20" s="378"/>
      <c r="D20" s="4"/>
      <c r="E20" s="4"/>
      <c r="F20" s="4"/>
      <c r="G20" s="4"/>
      <c r="H20" s="4"/>
      <c r="I20" s="4"/>
      <c r="J20" s="4"/>
      <c r="K20" s="4"/>
      <c r="L20" s="4"/>
      <c r="M20" s="4"/>
      <c r="N20" s="4"/>
      <c r="O20" s="4"/>
      <c r="P20" s="4"/>
      <c r="Q20" s="4"/>
    </row>
    <row r="21" spans="1:17" ht="30" hidden="1" customHeight="1" x14ac:dyDescent="0.2">
      <c r="A21" s="43" t="s">
        <v>3331</v>
      </c>
      <c r="B21" s="377" t="s">
        <v>3332</v>
      </c>
      <c r="C21" s="378"/>
      <c r="D21" s="4"/>
      <c r="E21" s="4"/>
      <c r="F21" s="4"/>
      <c r="G21" s="4"/>
      <c r="H21" s="4"/>
      <c r="I21" s="4"/>
      <c r="J21" s="4"/>
      <c r="K21" s="4"/>
      <c r="L21" s="4"/>
      <c r="M21" s="4"/>
      <c r="N21" s="4"/>
      <c r="O21" s="4"/>
      <c r="P21" s="4"/>
      <c r="Q21" s="4"/>
    </row>
    <row r="22" spans="1:17" ht="30" hidden="1" customHeight="1" x14ac:dyDescent="0.2">
      <c r="A22" s="43" t="s">
        <v>3333</v>
      </c>
      <c r="B22" s="377" t="s">
        <v>3334</v>
      </c>
      <c r="C22" s="378"/>
      <c r="D22" s="4"/>
      <c r="E22" s="4"/>
      <c r="F22" s="4"/>
      <c r="G22" s="4"/>
      <c r="H22" s="4"/>
      <c r="I22" s="4"/>
      <c r="J22" s="4"/>
      <c r="K22" s="4"/>
      <c r="L22" s="4"/>
      <c r="M22" s="4"/>
      <c r="N22" s="4"/>
      <c r="O22" s="4"/>
      <c r="P22" s="4"/>
      <c r="Q22" s="4"/>
    </row>
    <row r="23" spans="1:17" ht="30" hidden="1" customHeight="1" x14ac:dyDescent="0.2">
      <c r="A23" s="43" t="s">
        <v>3335</v>
      </c>
      <c r="B23" s="377" t="s">
        <v>3336</v>
      </c>
      <c r="C23" s="378"/>
      <c r="D23" s="4"/>
      <c r="E23" s="4"/>
      <c r="F23" s="4"/>
      <c r="G23" s="4"/>
      <c r="H23" s="4"/>
      <c r="I23" s="4"/>
      <c r="J23" s="4"/>
      <c r="K23" s="4"/>
      <c r="L23" s="4"/>
      <c r="M23" s="4"/>
      <c r="N23" s="4"/>
      <c r="O23" s="4"/>
      <c r="P23" s="4"/>
      <c r="Q23" s="4"/>
    </row>
    <row r="24" spans="1:17" ht="30" hidden="1" customHeight="1" x14ac:dyDescent="0.2">
      <c r="A24" s="43" t="s">
        <v>3337</v>
      </c>
      <c r="B24" s="377" t="s">
        <v>3338</v>
      </c>
      <c r="C24" s="378"/>
      <c r="D24" s="4"/>
      <c r="E24" s="4"/>
      <c r="F24" s="4"/>
      <c r="G24" s="4"/>
      <c r="H24" s="4"/>
      <c r="I24" s="4"/>
      <c r="J24" s="4"/>
      <c r="K24" s="4"/>
      <c r="L24" s="4"/>
      <c r="M24" s="4"/>
      <c r="N24" s="4"/>
      <c r="O24" s="4"/>
      <c r="P24" s="4"/>
      <c r="Q24" s="4"/>
    </row>
    <row r="25" spans="1:17" ht="30" hidden="1" customHeight="1" x14ac:dyDescent="0.2">
      <c r="A25" s="43" t="s">
        <v>3339</v>
      </c>
      <c r="B25" s="377" t="s">
        <v>3340</v>
      </c>
      <c r="C25" s="378"/>
      <c r="D25" s="4"/>
      <c r="E25" s="4"/>
      <c r="F25" s="4"/>
      <c r="G25" s="4"/>
      <c r="H25" s="4"/>
      <c r="I25" s="4"/>
      <c r="J25" s="4"/>
      <c r="K25" s="4"/>
      <c r="L25" s="4"/>
      <c r="M25" s="4"/>
      <c r="N25" s="4"/>
      <c r="O25" s="4"/>
      <c r="P25" s="4"/>
      <c r="Q25" s="4"/>
    </row>
    <row r="26" spans="1:17" ht="30" hidden="1" customHeight="1" x14ac:dyDescent="0.2">
      <c r="A26" s="43" t="s">
        <v>3341</v>
      </c>
      <c r="B26" s="377" t="s">
        <v>3342</v>
      </c>
      <c r="C26" s="378"/>
      <c r="D26" s="4"/>
      <c r="E26" s="4"/>
      <c r="F26" s="4"/>
      <c r="G26" s="4"/>
      <c r="H26" s="4"/>
      <c r="I26" s="4"/>
      <c r="J26" s="4"/>
      <c r="K26" s="4"/>
      <c r="L26" s="4"/>
      <c r="M26" s="4"/>
      <c r="N26" s="4"/>
      <c r="O26" s="4"/>
      <c r="P26" s="4"/>
      <c r="Q26" s="4"/>
    </row>
    <row r="27" spans="1:17" ht="70.5" hidden="1" customHeight="1" x14ac:dyDescent="0.2">
      <c r="A27" s="43" t="s">
        <v>3343</v>
      </c>
      <c r="B27" s="377" t="s">
        <v>3344</v>
      </c>
      <c r="C27" s="378"/>
      <c r="D27" s="4"/>
      <c r="E27" s="4"/>
      <c r="F27" s="4"/>
      <c r="G27" s="4"/>
      <c r="H27" s="4"/>
      <c r="I27" s="4"/>
      <c r="J27" s="4"/>
      <c r="K27" s="4"/>
      <c r="L27" s="4"/>
      <c r="M27" s="4"/>
      <c r="N27" s="4"/>
      <c r="O27" s="4"/>
      <c r="P27" s="4"/>
      <c r="Q27" s="4"/>
    </row>
    <row r="28" spans="1:17" ht="48" hidden="1" customHeight="1" x14ac:dyDescent="0.2">
      <c r="A28" s="43" t="s">
        <v>3345</v>
      </c>
      <c r="B28" s="377" t="s">
        <v>3346</v>
      </c>
      <c r="C28" s="378"/>
      <c r="D28" s="4"/>
      <c r="E28" s="4"/>
      <c r="F28" s="4"/>
      <c r="G28" s="4"/>
      <c r="H28" s="4"/>
      <c r="I28" s="4"/>
      <c r="J28" s="4"/>
      <c r="K28" s="4"/>
      <c r="L28" s="4"/>
      <c r="M28" s="4"/>
      <c r="N28" s="4"/>
      <c r="O28" s="4"/>
      <c r="P28" s="4"/>
      <c r="Q28" s="4"/>
    </row>
    <row r="29" spans="1:17" ht="100.5" hidden="1" customHeight="1" x14ac:dyDescent="0.2">
      <c r="A29" s="43" t="s">
        <v>3347</v>
      </c>
      <c r="B29" s="377" t="s">
        <v>3348</v>
      </c>
      <c r="C29" s="378"/>
      <c r="D29" s="4"/>
      <c r="E29" s="4"/>
      <c r="F29" s="4"/>
      <c r="G29" s="4"/>
      <c r="H29" s="4"/>
      <c r="I29" s="4"/>
      <c r="J29" s="4"/>
      <c r="K29" s="4"/>
      <c r="L29" s="4"/>
      <c r="M29" s="4"/>
      <c r="N29" s="4"/>
      <c r="O29" s="4"/>
      <c r="P29" s="4"/>
      <c r="Q29" s="4"/>
    </row>
    <row r="30" spans="1:17" ht="45" hidden="1" customHeight="1" x14ac:dyDescent="0.2">
      <c r="A30" s="43" t="s">
        <v>3349</v>
      </c>
      <c r="B30" s="377" t="s">
        <v>3350</v>
      </c>
      <c r="C30" s="378"/>
      <c r="D30" s="4"/>
      <c r="E30" s="4"/>
      <c r="F30" s="4"/>
      <c r="G30" s="4"/>
      <c r="H30" s="4"/>
      <c r="I30" s="4"/>
      <c r="J30" s="4"/>
      <c r="K30" s="4"/>
      <c r="L30" s="4"/>
      <c r="M30" s="4"/>
      <c r="N30" s="4"/>
      <c r="O30" s="4"/>
      <c r="P30" s="4"/>
      <c r="Q30" s="4"/>
    </row>
    <row r="31" spans="1:17" ht="45" hidden="1" customHeight="1" x14ac:dyDescent="0.2">
      <c r="A31" s="43" t="s">
        <v>3351</v>
      </c>
      <c r="B31" s="377" t="s">
        <v>3352</v>
      </c>
      <c r="C31" s="378"/>
      <c r="D31" s="4"/>
      <c r="E31" s="4"/>
      <c r="F31" s="4"/>
      <c r="G31" s="4"/>
      <c r="H31" s="4"/>
      <c r="I31" s="4"/>
      <c r="J31" s="4"/>
      <c r="K31" s="4"/>
      <c r="L31" s="4"/>
      <c r="M31" s="4"/>
      <c r="N31" s="4"/>
      <c r="O31" s="4"/>
      <c r="P31" s="4"/>
      <c r="Q31" s="4"/>
    </row>
    <row r="32" spans="1:17" ht="45" hidden="1" customHeight="1" x14ac:dyDescent="0.2">
      <c r="A32" s="43" t="s">
        <v>3353</v>
      </c>
      <c r="B32" s="377" t="s">
        <v>3354</v>
      </c>
      <c r="C32" s="378"/>
      <c r="D32" s="4"/>
      <c r="E32" s="4"/>
      <c r="F32" s="4"/>
      <c r="G32" s="4"/>
      <c r="H32" s="4"/>
      <c r="I32" s="4"/>
      <c r="J32" s="4"/>
      <c r="K32" s="4"/>
      <c r="L32" s="4"/>
      <c r="M32" s="4"/>
      <c r="N32" s="4"/>
      <c r="O32" s="4"/>
      <c r="P32" s="4"/>
      <c r="Q32" s="4"/>
    </row>
    <row r="33" spans="1:17" ht="72" hidden="1" customHeight="1" x14ac:dyDescent="0.2">
      <c r="A33" s="43" t="s">
        <v>3355</v>
      </c>
      <c r="B33" s="377" t="s">
        <v>3356</v>
      </c>
      <c r="C33" s="378"/>
      <c r="D33" s="4"/>
      <c r="E33" s="4"/>
      <c r="F33" s="4"/>
      <c r="G33" s="4"/>
      <c r="H33" s="4"/>
      <c r="I33" s="4"/>
      <c r="J33" s="4"/>
      <c r="K33" s="4"/>
      <c r="L33" s="4"/>
      <c r="M33" s="4"/>
      <c r="N33" s="4"/>
      <c r="O33" s="4"/>
      <c r="P33" s="4"/>
      <c r="Q33" s="4"/>
    </row>
    <row r="34" spans="1:17" ht="79.5" hidden="1" customHeight="1" x14ac:dyDescent="0.2">
      <c r="A34" s="43" t="s">
        <v>3357</v>
      </c>
      <c r="B34" s="377" t="s">
        <v>3358</v>
      </c>
      <c r="C34" s="378"/>
      <c r="D34" s="4"/>
      <c r="E34" s="4"/>
      <c r="F34" s="4"/>
      <c r="G34" s="4"/>
      <c r="H34" s="4"/>
      <c r="I34" s="4"/>
      <c r="J34" s="4"/>
      <c r="K34" s="4"/>
      <c r="L34" s="4"/>
      <c r="M34" s="4"/>
      <c r="N34" s="4"/>
      <c r="O34" s="4"/>
      <c r="P34" s="4"/>
      <c r="Q34" s="4"/>
    </row>
    <row r="35" spans="1:17" ht="70.5" hidden="1" customHeight="1" x14ac:dyDescent="0.2">
      <c r="A35" s="43" t="s">
        <v>3359</v>
      </c>
      <c r="B35" s="377" t="s">
        <v>3360</v>
      </c>
      <c r="C35" s="378"/>
      <c r="D35" s="4"/>
      <c r="E35" s="4"/>
      <c r="F35" s="4"/>
      <c r="G35" s="4"/>
      <c r="H35" s="4"/>
      <c r="I35" s="4"/>
      <c r="J35" s="4"/>
      <c r="K35" s="4"/>
      <c r="L35" s="4"/>
      <c r="M35" s="4"/>
      <c r="N35" s="4"/>
      <c r="O35" s="4"/>
      <c r="P35" s="4"/>
      <c r="Q35" s="4"/>
    </row>
    <row r="36" spans="1:17" ht="45.75" hidden="1" customHeight="1" x14ac:dyDescent="0.2">
      <c r="A36" s="43" t="s">
        <v>3361</v>
      </c>
      <c r="B36" s="377" t="s">
        <v>3362</v>
      </c>
      <c r="C36" s="378"/>
      <c r="D36" s="4"/>
      <c r="E36" s="4"/>
      <c r="F36" s="4"/>
      <c r="G36" s="4"/>
      <c r="H36" s="4"/>
      <c r="I36" s="4"/>
      <c r="J36" s="4"/>
      <c r="K36" s="4"/>
      <c r="L36" s="4"/>
      <c r="M36" s="4"/>
      <c r="N36" s="4"/>
      <c r="O36" s="4"/>
      <c r="P36" s="4"/>
      <c r="Q36" s="4"/>
    </row>
    <row r="37" spans="1:17" ht="54.75" hidden="1" customHeight="1" x14ac:dyDescent="0.2">
      <c r="A37" s="43" t="s">
        <v>3363</v>
      </c>
      <c r="B37" s="377" t="s">
        <v>3364</v>
      </c>
      <c r="C37" s="378"/>
      <c r="D37" s="4"/>
      <c r="E37" s="4"/>
      <c r="F37" s="4"/>
      <c r="G37" s="4"/>
      <c r="H37" s="4"/>
      <c r="I37" s="4"/>
      <c r="J37" s="4"/>
      <c r="K37" s="4"/>
      <c r="L37" s="4"/>
      <c r="M37" s="4"/>
      <c r="N37" s="4"/>
      <c r="O37" s="4"/>
      <c r="P37" s="4"/>
      <c r="Q37" s="4"/>
    </row>
    <row r="38" spans="1:17" ht="37.5" hidden="1" customHeight="1" x14ac:dyDescent="0.2">
      <c r="A38" s="43" t="s">
        <v>3365</v>
      </c>
      <c r="B38" s="377" t="s">
        <v>3366</v>
      </c>
      <c r="C38" s="378"/>
      <c r="D38" s="4"/>
      <c r="E38" s="4"/>
      <c r="F38" s="4"/>
      <c r="G38" s="4"/>
      <c r="H38" s="4"/>
      <c r="I38" s="4"/>
      <c r="J38" s="4"/>
      <c r="K38" s="4"/>
      <c r="L38" s="4"/>
      <c r="M38" s="4"/>
      <c r="N38" s="4"/>
      <c r="O38" s="4"/>
      <c r="P38" s="4"/>
      <c r="Q38" s="4"/>
    </row>
    <row r="39" spans="1:17" ht="61.5" hidden="1" customHeight="1" x14ac:dyDescent="0.2">
      <c r="A39" s="43" t="s">
        <v>3367</v>
      </c>
      <c r="B39" s="377" t="s">
        <v>3368</v>
      </c>
      <c r="C39" s="378"/>
      <c r="D39" s="4"/>
      <c r="E39" s="4"/>
      <c r="F39" s="4"/>
      <c r="G39" s="4"/>
      <c r="H39" s="4"/>
      <c r="I39" s="4"/>
      <c r="J39" s="4"/>
      <c r="K39" s="4"/>
      <c r="L39" s="4"/>
      <c r="M39" s="4"/>
      <c r="N39" s="4"/>
      <c r="O39" s="4"/>
      <c r="P39" s="4"/>
      <c r="Q39" s="4"/>
    </row>
    <row r="40" spans="1:17" ht="53.25" hidden="1" customHeight="1" x14ac:dyDescent="0.2">
      <c r="A40" s="43" t="s">
        <v>3369</v>
      </c>
      <c r="B40" s="377" t="s">
        <v>3370</v>
      </c>
      <c r="C40" s="378"/>
      <c r="D40" s="4"/>
      <c r="E40" s="4"/>
      <c r="F40" s="4"/>
      <c r="G40" s="4"/>
      <c r="H40" s="4"/>
      <c r="I40" s="4"/>
      <c r="J40" s="4"/>
      <c r="K40" s="4"/>
      <c r="L40" s="4"/>
      <c r="M40" s="4"/>
      <c r="N40" s="4"/>
      <c r="O40" s="4"/>
      <c r="P40" s="4"/>
      <c r="Q40" s="4"/>
    </row>
    <row r="41" spans="1:17" ht="73.5" hidden="1" customHeight="1" x14ac:dyDescent="0.2">
      <c r="A41" s="43" t="s">
        <v>3371</v>
      </c>
      <c r="B41" s="377" t="s">
        <v>3372</v>
      </c>
      <c r="C41" s="378"/>
      <c r="D41" s="4"/>
      <c r="E41" s="4"/>
      <c r="F41" s="4"/>
      <c r="G41" s="4"/>
      <c r="H41" s="4"/>
      <c r="I41" s="4"/>
      <c r="J41" s="4"/>
      <c r="K41" s="4"/>
      <c r="L41" s="4"/>
      <c r="M41" s="4"/>
      <c r="N41" s="4"/>
      <c r="O41" s="4"/>
      <c r="P41" s="4"/>
      <c r="Q41" s="4"/>
    </row>
    <row r="42" spans="1:17" ht="57.75" hidden="1" customHeight="1" x14ac:dyDescent="0.2">
      <c r="A42" s="43" t="s">
        <v>3373</v>
      </c>
      <c r="B42" s="377" t="s">
        <v>3374</v>
      </c>
      <c r="C42" s="378"/>
      <c r="D42" s="4"/>
      <c r="E42" s="4"/>
      <c r="F42" s="4"/>
      <c r="G42" s="4"/>
      <c r="H42" s="4"/>
      <c r="I42" s="4"/>
      <c r="J42" s="4"/>
      <c r="K42" s="4"/>
      <c r="L42" s="4"/>
      <c r="M42" s="4"/>
      <c r="N42" s="4"/>
      <c r="O42" s="4"/>
      <c r="P42" s="4"/>
      <c r="Q42" s="4"/>
    </row>
    <row r="43" spans="1:17" ht="84" hidden="1" customHeight="1" x14ac:dyDescent="0.2">
      <c r="A43" s="43" t="s">
        <v>3375</v>
      </c>
      <c r="B43" s="377" t="s">
        <v>3376</v>
      </c>
      <c r="C43" s="378"/>
      <c r="D43" s="4"/>
      <c r="E43" s="4"/>
      <c r="F43" s="4"/>
      <c r="G43" s="4"/>
      <c r="H43" s="4"/>
      <c r="I43" s="4"/>
      <c r="J43" s="4"/>
      <c r="K43" s="4"/>
      <c r="L43" s="4"/>
      <c r="M43" s="4"/>
      <c r="N43" s="4"/>
      <c r="O43" s="4"/>
      <c r="P43" s="4"/>
      <c r="Q43" s="4"/>
    </row>
    <row r="44" spans="1:17" ht="48" hidden="1" customHeight="1" x14ac:dyDescent="0.2">
      <c r="A44" s="43" t="s">
        <v>3377</v>
      </c>
      <c r="B44" s="377" t="s">
        <v>3378</v>
      </c>
      <c r="C44" s="378"/>
      <c r="D44" s="4"/>
      <c r="E44" s="4"/>
      <c r="F44" s="4"/>
      <c r="G44" s="4"/>
      <c r="H44" s="4"/>
      <c r="I44" s="4"/>
      <c r="J44" s="4"/>
      <c r="K44" s="4"/>
      <c r="L44" s="4"/>
      <c r="M44" s="4"/>
      <c r="N44" s="4"/>
      <c r="O44" s="4"/>
      <c r="P44" s="4"/>
      <c r="Q44" s="4"/>
    </row>
    <row r="45" spans="1:17" ht="57" hidden="1" customHeight="1" x14ac:dyDescent="0.2">
      <c r="A45" s="43" t="s">
        <v>3379</v>
      </c>
      <c r="B45" s="377" t="s">
        <v>3380</v>
      </c>
      <c r="C45" s="378"/>
      <c r="D45" s="4"/>
      <c r="E45" s="4"/>
      <c r="F45" s="4"/>
      <c r="G45" s="4"/>
      <c r="H45" s="4"/>
      <c r="I45" s="4"/>
      <c r="J45" s="4"/>
      <c r="K45" s="4"/>
      <c r="L45" s="4"/>
      <c r="M45" s="4"/>
      <c r="N45" s="4"/>
      <c r="O45" s="4"/>
      <c r="P45" s="4"/>
      <c r="Q45" s="4"/>
    </row>
    <row r="46" spans="1:17" ht="73.5" hidden="1" customHeight="1" x14ac:dyDescent="0.2">
      <c r="A46" s="43" t="s">
        <v>3381</v>
      </c>
      <c r="B46" s="387" t="s">
        <v>3382</v>
      </c>
      <c r="C46" s="378"/>
      <c r="D46" s="41"/>
      <c r="E46" s="4"/>
      <c r="F46" s="4"/>
      <c r="G46" s="4"/>
      <c r="H46" s="4"/>
      <c r="I46" s="4"/>
      <c r="J46" s="4"/>
      <c r="K46" s="4"/>
      <c r="L46" s="4"/>
      <c r="M46" s="4"/>
      <c r="N46" s="4"/>
      <c r="O46" s="4"/>
      <c r="P46" s="4"/>
      <c r="Q46" s="4"/>
    </row>
    <row r="47" spans="1:17" ht="66" hidden="1" customHeight="1" x14ac:dyDescent="0.2">
      <c r="A47" s="48" t="s">
        <v>3383</v>
      </c>
      <c r="B47" s="388" t="s">
        <v>3384</v>
      </c>
      <c r="C47" s="388"/>
      <c r="D47" s="4"/>
      <c r="E47" s="4"/>
      <c r="F47" s="4"/>
      <c r="G47" s="4"/>
      <c r="H47" s="4"/>
      <c r="I47" s="4"/>
      <c r="J47" s="4"/>
      <c r="K47" s="4"/>
      <c r="L47" s="4"/>
      <c r="M47" s="4"/>
      <c r="N47" s="4"/>
      <c r="O47" s="4"/>
      <c r="P47" s="4"/>
      <c r="Q47" s="4"/>
    </row>
    <row r="48" spans="1:17" ht="123.75" customHeight="1" x14ac:dyDescent="0.2">
      <c r="A48" s="271" t="s">
        <v>3385</v>
      </c>
      <c r="B48" s="386" t="s">
        <v>3386</v>
      </c>
      <c r="C48" s="385"/>
      <c r="D48" s="4"/>
      <c r="E48" s="4"/>
      <c r="F48" s="4"/>
      <c r="G48" s="4"/>
      <c r="H48" s="4"/>
      <c r="I48" s="4"/>
      <c r="J48" s="4"/>
      <c r="K48" s="4"/>
      <c r="L48" s="4"/>
      <c r="M48" s="4"/>
      <c r="N48" s="4"/>
      <c r="O48" s="4"/>
      <c r="P48" s="4"/>
      <c r="Q48" s="4"/>
    </row>
    <row r="49" spans="1:17" ht="34.5" customHeight="1" x14ac:dyDescent="0.2">
      <c r="A49" s="271" t="s">
        <v>3387</v>
      </c>
      <c r="B49" s="384" t="s">
        <v>3388</v>
      </c>
      <c r="C49" s="385"/>
      <c r="D49" s="4"/>
      <c r="E49" s="4"/>
      <c r="F49" s="4"/>
      <c r="G49" s="4"/>
      <c r="H49" s="4"/>
      <c r="I49" s="4"/>
      <c r="J49" s="4"/>
      <c r="K49" s="4"/>
      <c r="L49" s="4"/>
      <c r="M49" s="4"/>
      <c r="N49" s="4"/>
      <c r="O49" s="4"/>
      <c r="P49" s="4"/>
      <c r="Q49" s="4"/>
    </row>
    <row r="50" spans="1:17" ht="34.5" customHeight="1" x14ac:dyDescent="0.2">
      <c r="A50" s="271" t="s">
        <v>3389</v>
      </c>
      <c r="B50" s="384" t="s">
        <v>3390</v>
      </c>
      <c r="C50" s="385"/>
      <c r="D50" s="4"/>
      <c r="E50" s="4"/>
      <c r="F50" s="4"/>
      <c r="G50" s="4"/>
      <c r="H50" s="4"/>
      <c r="I50" s="4"/>
      <c r="J50" s="4"/>
      <c r="K50" s="4"/>
      <c r="L50" s="4"/>
      <c r="M50" s="4"/>
      <c r="N50" s="4"/>
      <c r="O50" s="4"/>
      <c r="P50" s="4"/>
      <c r="Q50" s="4"/>
    </row>
    <row r="51" spans="1:17" ht="31.5" customHeight="1" x14ac:dyDescent="0.2">
      <c r="A51" s="313" t="s">
        <v>3391</v>
      </c>
      <c r="B51" s="383" t="s">
        <v>3392</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38173</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7" t="s">
        <v>31</v>
      </c>
      <c r="E8" s="323"/>
      <c r="F8" s="314" t="s">
        <v>32</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33</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23"/>
      <c r="F10" s="314" t="s">
        <v>36</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37</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40</v>
      </c>
      <c r="B15" s="332" t="s">
        <v>41</v>
      </c>
      <c r="C15" s="333"/>
      <c r="D15" s="333"/>
      <c r="E15" s="333"/>
      <c r="F15" s="334"/>
      <c r="G15" s="264" t="s">
        <v>42</v>
      </c>
      <c r="H15" s="264" t="s">
        <v>43</v>
      </c>
      <c r="I15" s="265" t="s">
        <v>44</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76535632</v>
      </c>
      <c r="I16" s="172">
        <f>'PR-RAS'!E6</f>
        <v>71403684.099999994</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46947089</v>
      </c>
      <c r="I17" s="172">
        <f>'PR-RAS'!E151</f>
        <v>47614882.979999989</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11475015</v>
      </c>
      <c r="I18" s="172">
        <f>'PR-RAS'!E645</f>
        <v>11619320.54000001</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9" t="s">
        <v>32</v>
      </c>
      <c r="B20" s="335" t="str">
        <f>BILANCA!B7</f>
        <v>Nefinancijska imovina (šifre 01+02+03+04+05+06)</v>
      </c>
      <c r="C20" s="336"/>
      <c r="D20" s="336"/>
      <c r="E20" s="336"/>
      <c r="F20" s="337"/>
      <c r="G20" s="159" t="str">
        <f>BILANCA!C7</f>
        <v>B002</v>
      </c>
      <c r="H20" s="174">
        <f>BILANCA!D7</f>
        <v>3055344204</v>
      </c>
      <c r="I20" s="175">
        <f>BILANCA!E7</f>
        <v>2720519121.9500012</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17673984</v>
      </c>
      <c r="I21" s="177">
        <f>BILANCA!E68</f>
        <v>20316982.580000002</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5949807</v>
      </c>
      <c r="I22" s="177">
        <f>BILANCA!E176</f>
        <v>6722052.4700000007</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3067068381</v>
      </c>
      <c r="I23" s="179">
        <f>BILANCA!E237</f>
        <v>2734114052.0599999</v>
      </c>
      <c r="J23" s="4"/>
      <c r="K23" s="4"/>
      <c r="L23" s="4"/>
      <c r="M23" s="4"/>
      <c r="N23" s="4"/>
      <c r="O23" s="4"/>
      <c r="P23" s="4"/>
      <c r="Q23" s="4"/>
      <c r="R23" s="4"/>
      <c r="S23" s="4"/>
      <c r="T23" s="4"/>
      <c r="U23" s="4"/>
      <c r="V23" s="4"/>
      <c r="W23" s="4"/>
      <c r="X23" s="4"/>
    </row>
    <row r="24" spans="1:24" ht="12.75" customHeight="1" x14ac:dyDescent="0.2">
      <c r="A24" s="329" t="s">
        <v>45</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70435961</v>
      </c>
      <c r="I25" s="177">
        <f>'RAS-funkcijski'!E35</f>
        <v>71259378.109999999</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70435961</v>
      </c>
      <c r="I28" s="181">
        <f>'RAS-funkcijski'!E141</f>
        <v>71259378.109999999</v>
      </c>
      <c r="J28" s="4"/>
      <c r="K28" s="4"/>
      <c r="L28" s="4"/>
      <c r="M28" s="4"/>
      <c r="N28" s="4"/>
      <c r="O28" s="4"/>
      <c r="P28" s="4"/>
      <c r="Q28" s="4"/>
      <c r="R28" s="4"/>
      <c r="S28" s="4"/>
      <c r="T28" s="4"/>
      <c r="U28" s="4"/>
      <c r="V28" s="4"/>
      <c r="W28" s="4"/>
      <c r="X28" s="4"/>
    </row>
    <row r="29" spans="1:24" ht="12.75" customHeight="1" x14ac:dyDescent="0.2">
      <c r="A29" s="329" t="s">
        <v>36</v>
      </c>
      <c r="B29" s="345" t="str">
        <f>'P-VRIO'!B5</f>
        <v>Promjene u vrijednosti i obujmu imovine (šifre 91511+91512)</v>
      </c>
      <c r="C29" s="336"/>
      <c r="D29" s="336"/>
      <c r="E29" s="336"/>
      <c r="F29" s="337"/>
      <c r="G29" s="159" t="str">
        <f>'P-VRIO'!C5</f>
        <v>9151</v>
      </c>
      <c r="H29" s="174">
        <f>'P-VRIO'!D5</f>
        <v>0</v>
      </c>
      <c r="I29" s="175">
        <f>'P-VRIO'!E5</f>
        <v>5040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0</v>
      </c>
      <c r="I30" s="177">
        <f>'P-VRIO'!E22</f>
        <v>5040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18500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18500</v>
      </c>
      <c r="J32" s="4"/>
      <c r="K32" s="4"/>
      <c r="L32" s="4"/>
      <c r="M32" s="4"/>
      <c r="N32" s="4"/>
      <c r="O32" s="4"/>
      <c r="P32" s="4"/>
      <c r="Q32" s="4"/>
      <c r="R32" s="4"/>
      <c r="S32" s="4"/>
      <c r="T32" s="4"/>
      <c r="U32" s="4"/>
      <c r="V32" s="4"/>
      <c r="W32" s="4"/>
      <c r="X32" s="4"/>
    </row>
    <row r="33" spans="1:24" ht="12.75" customHeight="1" x14ac:dyDescent="0.2">
      <c r="A33" s="329" t="s">
        <v>37</v>
      </c>
      <c r="B33" s="335" t="str">
        <f>OBVEZE!B5</f>
        <v>Stanje obveza 1. siječnja (=stanju obveza iz Izvještaja o obvezama na 31. prosinca prethodne godine)</v>
      </c>
      <c r="C33" s="336"/>
      <c r="D33" s="336"/>
      <c r="E33" s="336"/>
      <c r="F33" s="337"/>
      <c r="G33" s="159" t="str">
        <f>OBVEZE!C5</f>
        <v>V001</v>
      </c>
      <c r="H33" s="182" t="s">
        <v>46</v>
      </c>
      <c r="I33" s="183">
        <f>OBVEZE!D5</f>
        <v>5949806.8200000003</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46</v>
      </c>
      <c r="I34" s="177">
        <f>OBVEZE!D42</f>
        <v>6722052.4700000137</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46</v>
      </c>
      <c r="I36" s="181">
        <f>OBVEZE!D101</f>
        <v>6722052.4700000007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47</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zoomScale="125" zoomScaleNormal="125" workbookViewId="0">
      <selection activeCell="D652" sqref="D65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48</v>
      </c>
      <c r="B2" s="353"/>
      <c r="C2" s="353"/>
      <c r="D2" s="353"/>
      <c r="E2" s="353"/>
      <c r="F2" s="353"/>
    </row>
    <row r="3" spans="1:25" s="224" customFormat="1" ht="48" x14ac:dyDescent="0.2">
      <c r="A3" s="310" t="s">
        <v>49</v>
      </c>
      <c r="B3" s="311" t="s">
        <v>41</v>
      </c>
      <c r="C3" s="285" t="s">
        <v>42</v>
      </c>
      <c r="D3" s="311" t="s">
        <v>50</v>
      </c>
      <c r="E3" s="311" t="s">
        <v>51</v>
      </c>
      <c r="F3" s="286"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54</v>
      </c>
      <c r="B5" s="355"/>
      <c r="C5" s="216"/>
      <c r="D5" s="74"/>
      <c r="E5" s="74"/>
      <c r="F5" s="61"/>
    </row>
    <row r="6" spans="1:25" ht="12.75" customHeight="1" x14ac:dyDescent="0.2">
      <c r="A6" s="55">
        <v>6</v>
      </c>
      <c r="B6" s="87" t="s">
        <v>55</v>
      </c>
      <c r="C6" s="52" t="s">
        <v>56</v>
      </c>
      <c r="D6" s="53">
        <f>D7+D44+D50+D82+D106+D124+D133+D139</f>
        <v>76535632</v>
      </c>
      <c r="E6" s="53">
        <f>E7+E44+E50+E82+E106+E124+E133+E139</f>
        <v>71403684.099999994</v>
      </c>
      <c r="F6" s="54">
        <f t="shared" ref="F6:F131" si="0">IF(D6&lt;&gt;0,IF(E6/D6&gt;=100,"&gt;&gt;100",E6/D6*100),"-")</f>
        <v>93.294694554818591</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2687917</v>
      </c>
      <c r="E50" s="53">
        <f>E51+E54+E59+E62+E65+E68+E71+E74+E77</f>
        <v>2354231</v>
      </c>
      <c r="F50" s="54">
        <f t="shared" si="0"/>
        <v>87.585702981156047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2687917</v>
      </c>
      <c r="E59" s="53">
        <f t="shared" si="12"/>
        <v>2354231</v>
      </c>
      <c r="F59" s="54">
        <f t="shared" si="0"/>
        <v>87.585702981156047</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v>2687917</v>
      </c>
      <c r="E61" s="244">
        <v>2354231</v>
      </c>
      <c r="F61" s="54">
        <f t="shared" si="0"/>
        <v>87.585702981156047</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70442806</v>
      </c>
      <c r="E82" s="53">
        <f t="shared" si="19"/>
        <v>68985065.609999999</v>
      </c>
      <c r="F82" s="54">
        <f t="shared" si="0"/>
        <v>97.930604311815742</v>
      </c>
    </row>
    <row r="83" spans="1:6" ht="12.75" customHeight="1" x14ac:dyDescent="0.2">
      <c r="A83" s="55">
        <v>641</v>
      </c>
      <c r="B83" s="87" t="s">
        <v>209</v>
      </c>
      <c r="C83" s="52" t="s">
        <v>210</v>
      </c>
      <c r="D83" s="53">
        <f t="shared" ref="D83:E83" si="20">SUM(D84:D90)</f>
        <v>674747</v>
      </c>
      <c r="E83" s="53">
        <f t="shared" si="20"/>
        <v>79.900000000000006</v>
      </c>
      <c r="F83" s="54">
        <f t="shared" si="0"/>
        <v>1.1841475397445265E-2</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144</v>
      </c>
      <c r="E85" s="244">
        <v>79.900000000000006</v>
      </c>
      <c r="F85" s="54">
        <f t="shared" si="0"/>
        <v>55.486111111111114</v>
      </c>
    </row>
    <row r="86" spans="1:6" ht="12.75" customHeight="1" x14ac:dyDescent="0.2">
      <c r="A86" s="55">
        <v>6414</v>
      </c>
      <c r="B86" s="87" t="s">
        <v>215</v>
      </c>
      <c r="C86" s="52" t="s">
        <v>216</v>
      </c>
      <c r="D86" s="244">
        <v>674603</v>
      </c>
      <c r="E86" s="244"/>
      <c r="F86" s="54">
        <f t="shared" si="0"/>
        <v>0</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69768059</v>
      </c>
      <c r="E91" s="53">
        <f t="shared" si="21"/>
        <v>68984985.709999993</v>
      </c>
      <c r="F91" s="54">
        <f t="shared" si="0"/>
        <v>98.877604879333092</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v>69768059</v>
      </c>
      <c r="E95" s="244">
        <v>68984985.709999993</v>
      </c>
      <c r="F95" s="54">
        <f t="shared" si="0"/>
        <v>98.877604879333092</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3404909</v>
      </c>
      <c r="E106" s="53">
        <f t="shared" si="23"/>
        <v>64387.49</v>
      </c>
      <c r="F106" s="54">
        <f t="shared" si="0"/>
        <v>1.8910194075671332</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3404909</v>
      </c>
      <c r="E112" s="53">
        <f t="shared" si="25"/>
        <v>64387.49</v>
      </c>
      <c r="F112" s="54">
        <f t="shared" si="0"/>
        <v>1.8910194075671332</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3404909</v>
      </c>
      <c r="E117" s="244">
        <v>64387.49</v>
      </c>
      <c r="F117" s="54">
        <f t="shared" si="0"/>
        <v>1.8910194075671332</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46947089</v>
      </c>
      <c r="E151" s="53">
        <f t="shared" si="35"/>
        <v>47614882.979999989</v>
      </c>
      <c r="F151" s="54">
        <f t="shared" si="31"/>
        <v>101.42243958938538</v>
      </c>
    </row>
    <row r="152" spans="1:6" ht="12.75" customHeight="1" x14ac:dyDescent="0.2">
      <c r="A152" s="55">
        <v>31</v>
      </c>
      <c r="B152" s="87" t="s">
        <v>346</v>
      </c>
      <c r="C152" s="52" t="s">
        <v>347</v>
      </c>
      <c r="D152" s="53">
        <f t="shared" ref="D152:E152" si="36">D153+D158+D159</f>
        <v>2222434</v>
      </c>
      <c r="E152" s="53">
        <f t="shared" si="36"/>
        <v>2297942.17</v>
      </c>
      <c r="F152" s="54">
        <f t="shared" si="31"/>
        <v>103.39754386406975</v>
      </c>
    </row>
    <row r="153" spans="1:6" ht="12.75" customHeight="1" x14ac:dyDescent="0.2">
      <c r="A153" s="55">
        <v>311</v>
      </c>
      <c r="B153" s="87" t="s">
        <v>348</v>
      </c>
      <c r="C153" s="52" t="s">
        <v>349</v>
      </c>
      <c r="D153" s="53">
        <f t="shared" ref="D153:E153" si="37">SUM(D154:D157)</f>
        <v>1841848</v>
      </c>
      <c r="E153" s="53">
        <f t="shared" si="37"/>
        <v>1887392.35</v>
      </c>
      <c r="F153" s="54">
        <f t="shared" si="31"/>
        <v>102.47275290903484</v>
      </c>
    </row>
    <row r="154" spans="1:6" ht="12.75" customHeight="1" x14ac:dyDescent="0.2">
      <c r="A154" s="55">
        <v>3111</v>
      </c>
      <c r="B154" s="87" t="s">
        <v>350</v>
      </c>
      <c r="C154" s="52" t="s">
        <v>351</v>
      </c>
      <c r="D154" s="244">
        <v>1836488</v>
      </c>
      <c r="E154" s="244">
        <v>1883791.6</v>
      </c>
      <c r="F154" s="54">
        <f t="shared" si="31"/>
        <v>102.57576417597065</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v>5360</v>
      </c>
      <c r="E156" s="244">
        <v>3600.75</v>
      </c>
      <c r="F156" s="54">
        <f t="shared" si="31"/>
        <v>67.178171641791039</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94500</v>
      </c>
      <c r="E158" s="244">
        <v>99130</v>
      </c>
      <c r="F158" s="54">
        <f t="shared" si="31"/>
        <v>104.8994708994709</v>
      </c>
    </row>
    <row r="159" spans="1:6" ht="12.75" customHeight="1" x14ac:dyDescent="0.2">
      <c r="A159" s="55">
        <v>313</v>
      </c>
      <c r="B159" s="87" t="s">
        <v>360</v>
      </c>
      <c r="C159" s="52" t="s">
        <v>361</v>
      </c>
      <c r="D159" s="53">
        <f t="shared" ref="D159:E159" si="38">SUM(D160:D162)</f>
        <v>286086</v>
      </c>
      <c r="E159" s="53">
        <f t="shared" si="38"/>
        <v>311419.82</v>
      </c>
      <c r="F159" s="54">
        <f t="shared" si="31"/>
        <v>108.85531623358011</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286086</v>
      </c>
      <c r="E161" s="244">
        <v>311419.82</v>
      </c>
      <c r="F161" s="54">
        <f t="shared" si="31"/>
        <v>108.85531623358011</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39381801</v>
      </c>
      <c r="E163" s="53">
        <f t="shared" si="39"/>
        <v>39863304.129999995</v>
      </c>
      <c r="F163" s="54">
        <f t="shared" si="31"/>
        <v>101.22265391062231</v>
      </c>
    </row>
    <row r="164" spans="1:6" ht="12.75" customHeight="1" x14ac:dyDescent="0.2">
      <c r="A164" s="55">
        <v>321</v>
      </c>
      <c r="B164" s="87" t="s">
        <v>369</v>
      </c>
      <c r="C164" s="52" t="s">
        <v>370</v>
      </c>
      <c r="D164" s="53">
        <f t="shared" ref="D164:E164" si="40">SUM(D165:D168)</f>
        <v>39310</v>
      </c>
      <c r="E164" s="53">
        <f t="shared" si="40"/>
        <v>70868.39</v>
      </c>
      <c r="F164" s="54">
        <f t="shared" si="31"/>
        <v>180.28081912999235</v>
      </c>
    </row>
    <row r="165" spans="1:6" ht="12.75" customHeight="1" x14ac:dyDescent="0.2">
      <c r="A165" s="55">
        <v>3211</v>
      </c>
      <c r="B165" s="87" t="s">
        <v>371</v>
      </c>
      <c r="C165" s="52" t="s">
        <v>372</v>
      </c>
      <c r="D165" s="244">
        <v>300</v>
      </c>
      <c r="E165" s="244">
        <v>5318.9</v>
      </c>
      <c r="F165" s="54">
        <f t="shared" si="31"/>
        <v>1772.9666666666667</v>
      </c>
    </row>
    <row r="166" spans="1:6" ht="12.75" customHeight="1" x14ac:dyDescent="0.2">
      <c r="A166" s="55">
        <v>3212</v>
      </c>
      <c r="B166" s="87" t="s">
        <v>373</v>
      </c>
      <c r="C166" s="52" t="s">
        <v>374</v>
      </c>
      <c r="D166" s="244">
        <v>24798</v>
      </c>
      <c r="E166" s="244">
        <v>52224.49</v>
      </c>
      <c r="F166" s="54">
        <f t="shared" si="31"/>
        <v>210.59960480683927</v>
      </c>
    </row>
    <row r="167" spans="1:6" ht="12.75" customHeight="1" x14ac:dyDescent="0.2">
      <c r="A167" s="55">
        <v>3213</v>
      </c>
      <c r="B167" s="87" t="s">
        <v>375</v>
      </c>
      <c r="C167" s="52" t="s">
        <v>376</v>
      </c>
      <c r="D167" s="244">
        <v>14212</v>
      </c>
      <c r="E167" s="244">
        <v>13325</v>
      </c>
      <c r="F167" s="54">
        <f t="shared" si="31"/>
        <v>93.758795384182378</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166019</v>
      </c>
      <c r="E169" s="53">
        <f t="shared" si="41"/>
        <v>163003.30000000002</v>
      </c>
      <c r="F169" s="54">
        <f t="shared" si="31"/>
        <v>98.183521163240357</v>
      </c>
    </row>
    <row r="170" spans="1:6" ht="12.75" customHeight="1" x14ac:dyDescent="0.2">
      <c r="A170" s="55">
        <v>3221</v>
      </c>
      <c r="B170" s="87" t="s">
        <v>381</v>
      </c>
      <c r="C170" s="52" t="s">
        <v>382</v>
      </c>
      <c r="D170" s="244">
        <v>35731</v>
      </c>
      <c r="E170" s="244">
        <v>38509.22</v>
      </c>
      <c r="F170" s="54">
        <f t="shared" si="31"/>
        <v>107.7753771235062</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117143</v>
      </c>
      <c r="E172" s="244">
        <v>106428.61</v>
      </c>
      <c r="F172" s="54">
        <f t="shared" si="31"/>
        <v>90.853580666365048</v>
      </c>
    </row>
    <row r="173" spans="1:6" ht="12.75" customHeight="1" x14ac:dyDescent="0.2">
      <c r="A173" s="55">
        <v>3224</v>
      </c>
      <c r="B173" s="87" t="s">
        <v>387</v>
      </c>
      <c r="C173" s="52" t="s">
        <v>388</v>
      </c>
      <c r="D173" s="244">
        <v>1667</v>
      </c>
      <c r="E173" s="244">
        <v>1512.47</v>
      </c>
      <c r="F173" s="54">
        <f t="shared" si="31"/>
        <v>90.730053989202162</v>
      </c>
    </row>
    <row r="174" spans="1:6" ht="12.75" customHeight="1" x14ac:dyDescent="0.2">
      <c r="A174" s="55">
        <v>3225</v>
      </c>
      <c r="B174" s="87" t="s">
        <v>389</v>
      </c>
      <c r="C174" s="52" t="s">
        <v>390</v>
      </c>
      <c r="D174" s="244">
        <v>11478</v>
      </c>
      <c r="E174" s="244">
        <v>16553</v>
      </c>
      <c r="F174" s="54">
        <f t="shared" si="31"/>
        <v>144.21502003833419</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39037842</v>
      </c>
      <c r="E177" s="53">
        <f t="shared" si="42"/>
        <v>39495818.68</v>
      </c>
      <c r="F177" s="54">
        <f t="shared" si="31"/>
        <v>101.17316085248768</v>
      </c>
    </row>
    <row r="178" spans="1:6" ht="12.75" customHeight="1" x14ac:dyDescent="0.2">
      <c r="A178" s="55">
        <v>3231</v>
      </c>
      <c r="B178" s="87" t="s">
        <v>397</v>
      </c>
      <c r="C178" s="52" t="s">
        <v>398</v>
      </c>
      <c r="D178" s="244">
        <v>47305</v>
      </c>
      <c r="E178" s="244">
        <v>47721.96</v>
      </c>
      <c r="F178" s="54">
        <f t="shared" si="31"/>
        <v>100.88142902441601</v>
      </c>
    </row>
    <row r="179" spans="1:6" ht="12.75" customHeight="1" x14ac:dyDescent="0.2">
      <c r="A179" s="55">
        <v>3232</v>
      </c>
      <c r="B179" s="87" t="s">
        <v>399</v>
      </c>
      <c r="C179" s="52" t="s">
        <v>400</v>
      </c>
      <c r="D179" s="244">
        <v>36768905</v>
      </c>
      <c r="E179" s="244">
        <v>37488153.869999997</v>
      </c>
      <c r="F179" s="54">
        <f t="shared" si="31"/>
        <v>101.95613350465563</v>
      </c>
    </row>
    <row r="180" spans="1:6" ht="12.75" customHeight="1" x14ac:dyDescent="0.2">
      <c r="A180" s="55">
        <v>3233</v>
      </c>
      <c r="B180" s="87" t="s">
        <v>401</v>
      </c>
      <c r="C180" s="52" t="s">
        <v>402</v>
      </c>
      <c r="D180" s="244"/>
      <c r="E180" s="244"/>
      <c r="F180" s="54" t="str">
        <f t="shared" si="31"/>
        <v>-</v>
      </c>
    </row>
    <row r="181" spans="1:6" ht="12.75" customHeight="1" x14ac:dyDescent="0.2">
      <c r="A181" s="55">
        <v>3234</v>
      </c>
      <c r="B181" s="87" t="s">
        <v>403</v>
      </c>
      <c r="C181" s="52" t="s">
        <v>404</v>
      </c>
      <c r="D181" s="244">
        <v>987813</v>
      </c>
      <c r="E181" s="244">
        <v>823193.03</v>
      </c>
      <c r="F181" s="54">
        <f t="shared" si="31"/>
        <v>83.334905493246197</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c r="E183" s="244"/>
      <c r="F183" s="54" t="str">
        <f t="shared" si="31"/>
        <v>-</v>
      </c>
    </row>
    <row r="184" spans="1:6" ht="12.75" customHeight="1" x14ac:dyDescent="0.2">
      <c r="A184" s="55">
        <v>3237</v>
      </c>
      <c r="B184" s="87" t="s">
        <v>409</v>
      </c>
      <c r="C184" s="52" t="s">
        <v>410</v>
      </c>
      <c r="D184" s="244">
        <v>166824</v>
      </c>
      <c r="E184" s="244">
        <v>49812.5</v>
      </c>
      <c r="F184" s="54">
        <f t="shared" si="31"/>
        <v>29.859312808708577</v>
      </c>
    </row>
    <row r="185" spans="1:6" ht="12.75" customHeight="1" x14ac:dyDescent="0.2">
      <c r="A185" s="55">
        <v>3238</v>
      </c>
      <c r="B185" s="87" t="s">
        <v>411</v>
      </c>
      <c r="C185" s="52" t="s">
        <v>412</v>
      </c>
      <c r="D185" s="244">
        <v>19250</v>
      </c>
      <c r="E185" s="244">
        <v>31750.01</v>
      </c>
      <c r="F185" s="54">
        <f t="shared" si="31"/>
        <v>164.93511688311688</v>
      </c>
    </row>
    <row r="186" spans="1:6" ht="12.75" customHeight="1" x14ac:dyDescent="0.2">
      <c r="A186" s="55">
        <v>3239</v>
      </c>
      <c r="B186" s="87" t="s">
        <v>413</v>
      </c>
      <c r="C186" s="52" t="s">
        <v>414</v>
      </c>
      <c r="D186" s="244">
        <v>1047745</v>
      </c>
      <c r="E186" s="244">
        <v>1055187.31</v>
      </c>
      <c r="F186" s="54">
        <f t="shared" si="31"/>
        <v>100.71031691871593</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138630</v>
      </c>
      <c r="E188" s="53">
        <f t="shared" si="43"/>
        <v>133613.75999999998</v>
      </c>
      <c r="F188" s="54">
        <f t="shared" si="31"/>
        <v>96.38156243237394</v>
      </c>
    </row>
    <row r="189" spans="1:6" ht="12.75" customHeight="1" x14ac:dyDescent="0.2">
      <c r="A189" s="55">
        <v>3291</v>
      </c>
      <c r="B189" s="234" t="s">
        <v>419</v>
      </c>
      <c r="C189" s="52" t="s">
        <v>420</v>
      </c>
      <c r="D189" s="244">
        <v>86068</v>
      </c>
      <c r="E189" s="244">
        <v>86411.76</v>
      </c>
      <c r="F189" s="54">
        <f t="shared" si="31"/>
        <v>100.3994051215318</v>
      </c>
    </row>
    <row r="190" spans="1:6" ht="12.75" customHeight="1" x14ac:dyDescent="0.2">
      <c r="A190" s="55">
        <v>3292</v>
      </c>
      <c r="B190" s="87" t="s">
        <v>421</v>
      </c>
      <c r="C190" s="52" t="s">
        <v>422</v>
      </c>
      <c r="D190" s="244">
        <v>17214</v>
      </c>
      <c r="E190" s="244">
        <v>15482.39</v>
      </c>
      <c r="F190" s="54">
        <f t="shared" si="31"/>
        <v>89.940687812245841</v>
      </c>
    </row>
    <row r="191" spans="1:6" ht="12.75" customHeight="1" x14ac:dyDescent="0.2">
      <c r="A191" s="55">
        <v>3293</v>
      </c>
      <c r="B191" s="87" t="s">
        <v>423</v>
      </c>
      <c r="C191" s="52" t="s">
        <v>424</v>
      </c>
      <c r="D191" s="244">
        <v>5752</v>
      </c>
      <c r="E191" s="244">
        <v>11237.98</v>
      </c>
      <c r="F191" s="54">
        <f t="shared" si="31"/>
        <v>195.37517385257303</v>
      </c>
    </row>
    <row r="192" spans="1:6" ht="12.75" customHeight="1" x14ac:dyDescent="0.2">
      <c r="A192" s="55">
        <v>3294</v>
      </c>
      <c r="B192" s="87" t="s">
        <v>425</v>
      </c>
      <c r="C192" s="52" t="s">
        <v>426</v>
      </c>
      <c r="D192" s="244">
        <v>11000</v>
      </c>
      <c r="E192" s="244">
        <v>11000</v>
      </c>
      <c r="F192" s="54">
        <f t="shared" si="31"/>
        <v>100</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18596</v>
      </c>
      <c r="E195" s="244">
        <v>9481.6299999999992</v>
      </c>
      <c r="F195" s="54">
        <f t="shared" si="31"/>
        <v>50.987470423747041</v>
      </c>
    </row>
    <row r="196" spans="1:6" ht="12.75" customHeight="1" x14ac:dyDescent="0.2">
      <c r="A196" s="55">
        <v>34</v>
      </c>
      <c r="B196" s="234" t="s">
        <v>433</v>
      </c>
      <c r="C196" s="52" t="s">
        <v>434</v>
      </c>
      <c r="D196" s="53">
        <f t="shared" ref="D196:E196" si="44">D197+D202+D210</f>
        <v>38689</v>
      </c>
      <c r="E196" s="53">
        <f t="shared" si="44"/>
        <v>35353.440000000002</v>
      </c>
      <c r="F196" s="54">
        <f t="shared" si="31"/>
        <v>91.378531365504415</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38689</v>
      </c>
      <c r="E210" s="53">
        <f t="shared" si="47"/>
        <v>35353.440000000002</v>
      </c>
      <c r="F210" s="54">
        <f t="shared" si="31"/>
        <v>91.378531365504415</v>
      </c>
    </row>
    <row r="211" spans="1:6" ht="12.75" customHeight="1" x14ac:dyDescent="0.2">
      <c r="A211" s="55">
        <v>3431</v>
      </c>
      <c r="B211" s="234" t="s">
        <v>463</v>
      </c>
      <c r="C211" s="52" t="s">
        <v>464</v>
      </c>
      <c r="D211" s="244">
        <v>8689</v>
      </c>
      <c r="E211" s="244">
        <v>8371.34</v>
      </c>
      <c r="F211" s="54">
        <f t="shared" si="31"/>
        <v>96.344113246633682</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v>1982.1</v>
      </c>
      <c r="F213" s="54" t="str">
        <f t="shared" si="31"/>
        <v>-</v>
      </c>
    </row>
    <row r="214" spans="1:6" ht="12.75" customHeight="1" x14ac:dyDescent="0.2">
      <c r="A214" s="55">
        <v>3434</v>
      </c>
      <c r="B214" s="87" t="s">
        <v>469</v>
      </c>
      <c r="C214" s="52" t="s">
        <v>470</v>
      </c>
      <c r="D214" s="244">
        <v>30000</v>
      </c>
      <c r="E214" s="244">
        <v>25000</v>
      </c>
      <c r="F214" s="54">
        <f t="shared" si="31"/>
        <v>83.333333333333343</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5303424</v>
      </c>
      <c r="E224" s="53">
        <f t="shared" si="51"/>
        <v>5367864.05</v>
      </c>
      <c r="F224" s="54">
        <f t="shared" ref="F224:F235" si="52">IF(D224&lt;&gt;0,IF(E224/D224&gt;=100,"&gt;&gt;100",E224/D224*100),"-")</f>
        <v>101.21506502214419</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5303424</v>
      </c>
      <c r="E231" s="53">
        <f t="shared" si="55"/>
        <v>5367864.05</v>
      </c>
      <c r="F231" s="54">
        <f t="shared" si="52"/>
        <v>101.21506502214419</v>
      </c>
    </row>
    <row r="232" spans="1:6" ht="12.75" customHeight="1" x14ac:dyDescent="0.2">
      <c r="A232" s="55">
        <v>3631</v>
      </c>
      <c r="B232" s="87" t="s">
        <v>505</v>
      </c>
      <c r="C232" s="52" t="s">
        <v>506</v>
      </c>
      <c r="D232" s="244">
        <v>5303424</v>
      </c>
      <c r="E232" s="244">
        <v>5367864.05</v>
      </c>
      <c r="F232" s="54">
        <f t="shared" si="52"/>
        <v>101.21506502214419</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0</v>
      </c>
      <c r="E252" s="53">
        <f t="shared" si="63"/>
        <v>0</v>
      </c>
      <c r="F252" s="54" t="str">
        <f t="shared" ref="F252:F258" si="64">IF(D252&lt;&gt;0,IF(E252/D252&gt;=100,"&gt;&gt;100",E252/D252*100),"-")</f>
        <v>-</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557</v>
      </c>
      <c r="C260" s="52" t="s">
        <v>558</v>
      </c>
      <c r="D260" s="244"/>
      <c r="E260" s="244"/>
      <c r="F260" s="54" t="str">
        <f t="shared" si="67"/>
        <v>-</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741</v>
      </c>
      <c r="E263" s="53">
        <f t="shared" si="68"/>
        <v>50419.19</v>
      </c>
      <c r="F263" s="54">
        <f t="shared" ref="F263:F267" si="69">IF(D263&lt;&gt;0,IF(E263/D263&gt;=100,"&gt;&gt;100",E263/D263*100),"-")</f>
        <v>6804.2091767881248</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741</v>
      </c>
      <c r="E273" s="53">
        <f t="shared" si="73"/>
        <v>50419.19</v>
      </c>
      <c r="F273" s="54">
        <f t="shared" ref="F273:F284" si="74">IF(D273&lt;&gt;0,IF(E273/D273&gt;=100,"&gt;&gt;100",E273/D273*100),"-")</f>
        <v>6804.2091767881248</v>
      </c>
    </row>
    <row r="274" spans="1:6" ht="12.75" customHeight="1" x14ac:dyDescent="0.2">
      <c r="A274" s="55">
        <v>3831</v>
      </c>
      <c r="B274" s="87" t="s">
        <v>585</v>
      </c>
      <c r="C274" s="52" t="s">
        <v>586</v>
      </c>
      <c r="D274" s="244">
        <v>741</v>
      </c>
      <c r="E274" s="244">
        <v>50419.19</v>
      </c>
      <c r="F274" s="54">
        <f t="shared" si="74"/>
        <v>6804.2091767881248</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46947089</v>
      </c>
      <c r="E289" s="53">
        <f t="shared" si="79"/>
        <v>47614882.979999989</v>
      </c>
      <c r="F289" s="54">
        <f t="shared" si="76"/>
        <v>101.42243958938538</v>
      </c>
    </row>
    <row r="290" spans="1:6" ht="12.75" customHeight="1" x14ac:dyDescent="0.2">
      <c r="A290" s="55" t="s">
        <v>606</v>
      </c>
      <c r="B290" s="87" t="s">
        <v>617</v>
      </c>
      <c r="C290" s="52" t="s">
        <v>618</v>
      </c>
      <c r="D290" s="53">
        <f>IF(D6&gt;=D289,D6-D289,0)</f>
        <v>29588543</v>
      </c>
      <c r="E290" s="53">
        <f>IF(E6&gt;=E289,E6-E289,0)</f>
        <v>23788801.120000005</v>
      </c>
      <c r="F290" s="54">
        <f t="shared" si="76"/>
        <v>80.398690533697476</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249162</v>
      </c>
      <c r="E294" s="244">
        <v>1975609.57</v>
      </c>
      <c r="F294" s="54">
        <f t="shared" si="76"/>
        <v>792.90163427810023</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4" t="s">
        <v>631</v>
      </c>
      <c r="B297" s="355"/>
      <c r="C297" s="221"/>
      <c r="D297" s="60"/>
      <c r="E297" s="60"/>
      <c r="F297" s="61"/>
    </row>
    <row r="298" spans="1:6" ht="12.75" customHeight="1" x14ac:dyDescent="0.2">
      <c r="A298" s="55">
        <v>7</v>
      </c>
      <c r="B298" s="87" t="s">
        <v>632</v>
      </c>
      <c r="C298" s="52" t="s">
        <v>633</v>
      </c>
      <c r="D298" s="53">
        <f t="shared" ref="D298:E298" si="80">D299+D311+D344+D348</f>
        <v>15555</v>
      </c>
      <c r="E298" s="53">
        <f t="shared" si="80"/>
        <v>0</v>
      </c>
      <c r="F298" s="54">
        <f t="shared" ref="F298:F418" si="81">IF(D298&lt;&gt;0,IF(E298/D298&gt;=100,"&gt;&gt;100",E298/D298*100),"-")</f>
        <v>0</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15555</v>
      </c>
      <c r="E311" s="53">
        <f t="shared" si="85"/>
        <v>0</v>
      </c>
      <c r="F311" s="54">
        <f t="shared" si="81"/>
        <v>0</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15555</v>
      </c>
      <c r="E326" s="53">
        <f t="shared" si="88"/>
        <v>0</v>
      </c>
      <c r="F326" s="54">
        <f t="shared" si="81"/>
        <v>0</v>
      </c>
    </row>
    <row r="327" spans="1:6" ht="12.75" customHeight="1" x14ac:dyDescent="0.2">
      <c r="A327" s="55">
        <v>7231</v>
      </c>
      <c r="B327" s="87" t="s">
        <v>690</v>
      </c>
      <c r="C327" s="52" t="s">
        <v>691</v>
      </c>
      <c r="D327" s="244">
        <v>15555</v>
      </c>
      <c r="E327" s="244"/>
      <c r="F327" s="54">
        <f t="shared" si="81"/>
        <v>0</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23488872</v>
      </c>
      <c r="E350" s="53">
        <f t="shared" si="95"/>
        <v>23644495.129999999</v>
      </c>
      <c r="F350" s="54">
        <f t="shared" si="81"/>
        <v>100.66253981885549</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35</v>
      </c>
      <c r="D363" s="53">
        <f t="shared" ref="D363:E363" si="99">D364+D369+D378+D383+D388+D391</f>
        <v>23488872</v>
      </c>
      <c r="E363" s="53">
        <f t="shared" si="99"/>
        <v>23644495.129999999</v>
      </c>
      <c r="F363" s="54">
        <f t="shared" si="81"/>
        <v>100.66253981885549</v>
      </c>
    </row>
    <row r="364" spans="1:6" ht="12.75" customHeight="1" x14ac:dyDescent="0.2">
      <c r="A364" s="55">
        <v>421</v>
      </c>
      <c r="B364" s="87" t="s">
        <v>755</v>
      </c>
      <c r="C364" s="52" t="s">
        <v>756</v>
      </c>
      <c r="D364" s="53">
        <f t="shared" ref="D364:E364" si="100">SUM(D365:D368)</f>
        <v>23313124</v>
      </c>
      <c r="E364" s="53">
        <f t="shared" si="100"/>
        <v>23599282.969999999</v>
      </c>
      <c r="F364" s="54">
        <f t="shared" si="81"/>
        <v>101.22745870523401</v>
      </c>
    </row>
    <row r="365" spans="1:6" ht="12.75" customHeight="1" x14ac:dyDescent="0.2">
      <c r="A365" s="55">
        <v>4211</v>
      </c>
      <c r="B365" s="87" t="s">
        <v>662</v>
      </c>
      <c r="C365" s="52" t="s">
        <v>757</v>
      </c>
      <c r="D365" s="244"/>
      <c r="E365" s="244"/>
      <c r="F365" s="54" t="str">
        <f t="shared" si="81"/>
        <v>-</v>
      </c>
    </row>
    <row r="366" spans="1:6" ht="12.75" customHeight="1" x14ac:dyDescent="0.2">
      <c r="A366" s="55">
        <v>4212</v>
      </c>
      <c r="B366" s="87" t="s">
        <v>664</v>
      </c>
      <c r="C366" s="52" t="s">
        <v>758</v>
      </c>
      <c r="D366" s="244"/>
      <c r="E366" s="244"/>
      <c r="F366" s="54" t="str">
        <f t="shared" si="81"/>
        <v>-</v>
      </c>
    </row>
    <row r="367" spans="1:6" ht="12.75" customHeight="1" x14ac:dyDescent="0.2">
      <c r="A367" s="55">
        <v>4213</v>
      </c>
      <c r="B367" s="87" t="s">
        <v>666</v>
      </c>
      <c r="C367" s="52" t="s">
        <v>759</v>
      </c>
      <c r="D367" s="244">
        <v>23313124</v>
      </c>
      <c r="E367" s="244">
        <v>23599282.969999999</v>
      </c>
      <c r="F367" s="54">
        <f t="shared" si="81"/>
        <v>101.22745870523401</v>
      </c>
    </row>
    <row r="368" spans="1:6" ht="12.75" customHeight="1" x14ac:dyDescent="0.2">
      <c r="A368" s="55">
        <v>4214</v>
      </c>
      <c r="B368" s="87" t="s">
        <v>668</v>
      </c>
      <c r="C368" s="52" t="s">
        <v>760</v>
      </c>
      <c r="D368" s="244"/>
      <c r="E368" s="244"/>
      <c r="F368" s="54" t="str">
        <f t="shared" si="81"/>
        <v>-</v>
      </c>
    </row>
    <row r="369" spans="1:6" ht="12.75" customHeight="1" x14ac:dyDescent="0.2">
      <c r="A369" s="55">
        <v>422</v>
      </c>
      <c r="B369" s="87" t="s">
        <v>761</v>
      </c>
      <c r="C369" s="52" t="s">
        <v>762</v>
      </c>
      <c r="D369" s="53">
        <f t="shared" ref="D369:E369" si="101">SUM(D370:D377)</f>
        <v>23546</v>
      </c>
      <c r="E369" s="53">
        <f t="shared" si="101"/>
        <v>13944.689999999999</v>
      </c>
      <c r="F369" s="54">
        <f t="shared" si="81"/>
        <v>59.223180157988608</v>
      </c>
    </row>
    <row r="370" spans="1:6" ht="12.75" customHeight="1" x14ac:dyDescent="0.2">
      <c r="A370" s="55">
        <v>4221</v>
      </c>
      <c r="B370" s="87" t="s">
        <v>672</v>
      </c>
      <c r="C370" s="52" t="s">
        <v>763</v>
      </c>
      <c r="D370" s="244">
        <v>23546</v>
      </c>
      <c r="E370" s="244">
        <v>7763</v>
      </c>
      <c r="F370" s="54">
        <f t="shared" si="81"/>
        <v>32.969506497918964</v>
      </c>
    </row>
    <row r="371" spans="1:6" ht="12.75" customHeight="1" x14ac:dyDescent="0.2">
      <c r="A371" s="55">
        <v>4222</v>
      </c>
      <c r="B371" s="87" t="s">
        <v>764</v>
      </c>
      <c r="C371" s="52" t="s">
        <v>765</v>
      </c>
      <c r="D371" s="244"/>
      <c r="E371" s="244">
        <v>6181.69</v>
      </c>
      <c r="F371" s="54" t="str">
        <f t="shared" si="81"/>
        <v>-</v>
      </c>
    </row>
    <row r="372" spans="1:6" ht="12.75" customHeight="1" x14ac:dyDescent="0.2">
      <c r="A372" s="55">
        <v>4223</v>
      </c>
      <c r="B372" s="87" t="s">
        <v>676</v>
      </c>
      <c r="C372" s="52" t="s">
        <v>766</v>
      </c>
      <c r="D372" s="244"/>
      <c r="E372" s="244"/>
      <c r="F372" s="54" t="str">
        <f t="shared" si="81"/>
        <v>-</v>
      </c>
    </row>
    <row r="373" spans="1:6" ht="12.75" customHeight="1" x14ac:dyDescent="0.2">
      <c r="A373" s="55">
        <v>4224</v>
      </c>
      <c r="B373" s="87" t="s">
        <v>678</v>
      </c>
      <c r="C373" s="52" t="s">
        <v>767</v>
      </c>
      <c r="D373" s="244"/>
      <c r="E373" s="244"/>
      <c r="F373" s="54" t="str">
        <f t="shared" si="81"/>
        <v>-</v>
      </c>
    </row>
    <row r="374" spans="1:6" ht="12.75" customHeight="1" x14ac:dyDescent="0.2">
      <c r="A374" s="55">
        <v>4225</v>
      </c>
      <c r="B374" s="87" t="s">
        <v>680</v>
      </c>
      <c r="C374" s="52" t="s">
        <v>768</v>
      </c>
      <c r="D374" s="244"/>
      <c r="E374" s="244"/>
      <c r="F374" s="54" t="str">
        <f t="shared" si="81"/>
        <v>-</v>
      </c>
    </row>
    <row r="375" spans="1:6" ht="12.75" customHeight="1" x14ac:dyDescent="0.2">
      <c r="A375" s="55">
        <v>4226</v>
      </c>
      <c r="B375" s="87" t="s">
        <v>682</v>
      </c>
      <c r="C375" s="52" t="s">
        <v>769</v>
      </c>
      <c r="D375" s="244"/>
      <c r="E375" s="244"/>
      <c r="F375" s="54" t="str">
        <f t="shared" si="81"/>
        <v>-</v>
      </c>
    </row>
    <row r="376" spans="1:6" ht="12.75" customHeight="1" x14ac:dyDescent="0.2">
      <c r="A376" s="55">
        <v>4227</v>
      </c>
      <c r="B376" s="234" t="s">
        <v>684</v>
      </c>
      <c r="C376" s="52" t="s">
        <v>770</v>
      </c>
      <c r="D376" s="244"/>
      <c r="E376" s="244"/>
      <c r="F376" s="54" t="str">
        <f t="shared" si="81"/>
        <v>-</v>
      </c>
    </row>
    <row r="377" spans="1:6" ht="12.75" customHeight="1" x14ac:dyDescent="0.2">
      <c r="A377" s="55" t="s">
        <v>771</v>
      </c>
      <c r="B377" s="234" t="s">
        <v>687</v>
      </c>
      <c r="C377" s="52" t="s">
        <v>771</v>
      </c>
      <c r="D377" s="244"/>
      <c r="E377" s="244"/>
      <c r="F377" s="54" t="str">
        <f t="shared" si="81"/>
        <v>-</v>
      </c>
    </row>
    <row r="378" spans="1:6" ht="12.75" customHeight="1" x14ac:dyDescent="0.2">
      <c r="A378" s="55">
        <v>423</v>
      </c>
      <c r="B378" s="87" t="s">
        <v>772</v>
      </c>
      <c r="C378" s="52" t="s">
        <v>773</v>
      </c>
      <c r="D378" s="53">
        <f t="shared" ref="D378:E378" si="102">SUM(D379:D382)</f>
        <v>145000</v>
      </c>
      <c r="E378" s="53">
        <f t="shared" si="102"/>
        <v>0</v>
      </c>
      <c r="F378" s="54">
        <f t="shared" si="81"/>
        <v>0</v>
      </c>
    </row>
    <row r="379" spans="1:6" ht="12.75" customHeight="1" x14ac:dyDescent="0.2">
      <c r="A379" s="55">
        <v>4231</v>
      </c>
      <c r="B379" s="87" t="s">
        <v>690</v>
      </c>
      <c r="C379" s="52" t="s">
        <v>774</v>
      </c>
      <c r="D379" s="244">
        <v>145000</v>
      </c>
      <c r="E379" s="244"/>
      <c r="F379" s="54">
        <f t="shared" si="81"/>
        <v>0</v>
      </c>
    </row>
    <row r="380" spans="1:6" ht="12.75" customHeight="1" x14ac:dyDescent="0.2">
      <c r="A380" s="55">
        <v>4232</v>
      </c>
      <c r="B380" s="87" t="s">
        <v>692</v>
      </c>
      <c r="C380" s="52" t="s">
        <v>775</v>
      </c>
      <c r="D380" s="244"/>
      <c r="E380" s="244"/>
      <c r="F380" s="54" t="str">
        <f t="shared" si="81"/>
        <v>-</v>
      </c>
    </row>
    <row r="381" spans="1:6" ht="12.75" customHeight="1" x14ac:dyDescent="0.2">
      <c r="A381" s="55">
        <v>4233</v>
      </c>
      <c r="B381" s="87" t="s">
        <v>694</v>
      </c>
      <c r="C381" s="52" t="s">
        <v>776</v>
      </c>
      <c r="D381" s="244"/>
      <c r="E381" s="244"/>
      <c r="F381" s="54" t="str">
        <f t="shared" si="81"/>
        <v>-</v>
      </c>
    </row>
    <row r="382" spans="1:6" ht="12.75" customHeight="1" x14ac:dyDescent="0.2">
      <c r="A382" s="55">
        <v>4234</v>
      </c>
      <c r="B382" s="234" t="s">
        <v>696</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702</v>
      </c>
      <c r="C385" s="52" t="s">
        <v>782</v>
      </c>
      <c r="D385" s="244"/>
      <c r="E385" s="244"/>
      <c r="F385" s="54" t="str">
        <f t="shared" si="81"/>
        <v>-</v>
      </c>
    </row>
    <row r="386" spans="1:6" ht="12.75" customHeight="1" x14ac:dyDescent="0.2">
      <c r="A386" s="55">
        <v>4243</v>
      </c>
      <c r="B386" s="87" t="s">
        <v>704</v>
      </c>
      <c r="C386" s="52" t="s">
        <v>783</v>
      </c>
      <c r="D386" s="244"/>
      <c r="E386" s="244"/>
      <c r="F386" s="54" t="str">
        <f t="shared" si="81"/>
        <v>-</v>
      </c>
    </row>
    <row r="387" spans="1:6" ht="12.75" customHeight="1" x14ac:dyDescent="0.2">
      <c r="A387" s="55">
        <v>4244</v>
      </c>
      <c r="B387" s="87" t="s">
        <v>706</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712</v>
      </c>
      <c r="C390" s="52" t="s">
        <v>789</v>
      </c>
      <c r="D390" s="244"/>
      <c r="E390" s="244"/>
      <c r="F390" s="54" t="str">
        <f t="shared" si="81"/>
        <v>-</v>
      </c>
    </row>
    <row r="391" spans="1:6" ht="12.75" customHeight="1" x14ac:dyDescent="0.2">
      <c r="A391" s="55">
        <v>426</v>
      </c>
      <c r="B391" s="87" t="s">
        <v>790</v>
      </c>
      <c r="C391" s="52" t="s">
        <v>791</v>
      </c>
      <c r="D391" s="53">
        <f t="shared" ref="D391:E391" si="105">SUM(D392:D395)</f>
        <v>7202</v>
      </c>
      <c r="E391" s="53">
        <f t="shared" si="105"/>
        <v>31267.47</v>
      </c>
      <c r="F391" s="54">
        <f t="shared" si="81"/>
        <v>434.14981949458485</v>
      </c>
    </row>
    <row r="392" spans="1:6" ht="12.75" customHeight="1" x14ac:dyDescent="0.2">
      <c r="A392" s="55">
        <v>4261</v>
      </c>
      <c r="B392" s="87" t="s">
        <v>716</v>
      </c>
      <c r="C392" s="52" t="s">
        <v>792</v>
      </c>
      <c r="D392" s="244"/>
      <c r="E392" s="244"/>
      <c r="F392" s="54" t="str">
        <f t="shared" si="81"/>
        <v>-</v>
      </c>
    </row>
    <row r="393" spans="1:6" ht="12.75" customHeight="1" x14ac:dyDescent="0.2">
      <c r="A393" s="55">
        <v>4262</v>
      </c>
      <c r="B393" s="87" t="s">
        <v>718</v>
      </c>
      <c r="C393" s="52" t="s">
        <v>793</v>
      </c>
      <c r="D393" s="244">
        <v>7202</v>
      </c>
      <c r="E393" s="244">
        <v>31267.47</v>
      </c>
      <c r="F393" s="54">
        <f t="shared" si="81"/>
        <v>434.14981949458485</v>
      </c>
    </row>
    <row r="394" spans="1:6" ht="12.75" customHeight="1" x14ac:dyDescent="0.2">
      <c r="A394" s="55">
        <v>4263</v>
      </c>
      <c r="B394" s="87" t="s">
        <v>720</v>
      </c>
      <c r="C394" s="52" t="s">
        <v>794</v>
      </c>
      <c r="D394" s="244"/>
      <c r="E394" s="244"/>
      <c r="F394" s="54" t="str">
        <f t="shared" si="81"/>
        <v>-</v>
      </c>
    </row>
    <row r="395" spans="1:6" ht="12.75" customHeight="1" x14ac:dyDescent="0.2">
      <c r="A395" s="55">
        <v>4264</v>
      </c>
      <c r="B395" s="87" t="s">
        <v>722</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728</v>
      </c>
      <c r="C398" s="52" t="s">
        <v>800</v>
      </c>
      <c r="D398" s="244"/>
      <c r="E398" s="244"/>
      <c r="F398" s="54" t="str">
        <f t="shared" si="81"/>
        <v>-</v>
      </c>
    </row>
    <row r="399" spans="1:6" ht="12.75" customHeight="1" x14ac:dyDescent="0.2">
      <c r="A399" s="55">
        <v>4312</v>
      </c>
      <c r="B399" s="87" t="s">
        <v>730</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606</v>
      </c>
      <c r="B407" s="87" t="s">
        <v>816</v>
      </c>
      <c r="C407" s="52" t="s">
        <v>817</v>
      </c>
      <c r="D407" s="53">
        <f t="shared" ref="D407:E407" si="110">IF(D298&gt;=D350,D298-D350,0)</f>
        <v>0</v>
      </c>
      <c r="E407" s="53">
        <f t="shared" si="110"/>
        <v>0</v>
      </c>
      <c r="F407" s="54" t="str">
        <f t="shared" si="81"/>
        <v>-</v>
      </c>
    </row>
    <row r="408" spans="1:6" ht="12.75" customHeight="1" x14ac:dyDescent="0.2">
      <c r="A408" s="55" t="s">
        <v>606</v>
      </c>
      <c r="B408" s="87" t="s">
        <v>818</v>
      </c>
      <c r="C408" s="52" t="s">
        <v>819</v>
      </c>
      <c r="D408" s="53">
        <f t="shared" ref="D408:E408" si="111">IF(D350&gt;=D298,D350-D298,0)</f>
        <v>23473317</v>
      </c>
      <c r="E408" s="53">
        <f t="shared" si="111"/>
        <v>23644495.129999999</v>
      </c>
      <c r="F408" s="54">
        <f t="shared" si="81"/>
        <v>100.72924559405048</v>
      </c>
    </row>
    <row r="409" spans="1:6" ht="12.75" customHeight="1" x14ac:dyDescent="0.2">
      <c r="A409" s="55">
        <v>92212</v>
      </c>
      <c r="B409" s="87" t="s">
        <v>820</v>
      </c>
      <c r="C409" s="52" t="s">
        <v>821</v>
      </c>
      <c r="D409" s="244">
        <v>5359789</v>
      </c>
      <c r="E409" s="244">
        <v>11475014.550000001</v>
      </c>
      <c r="F409" s="54">
        <f t="shared" si="81"/>
        <v>214.09452032533372</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606</v>
      </c>
      <c r="B412" s="87" t="s">
        <v>826</v>
      </c>
      <c r="C412" s="52" t="s">
        <v>827</v>
      </c>
      <c r="D412" s="53">
        <f>D6+D298</f>
        <v>76551187</v>
      </c>
      <c r="E412" s="53">
        <f>E6+E298</f>
        <v>71403684.099999994</v>
      </c>
      <c r="F412" s="54">
        <f t="shared" si="81"/>
        <v>93.275737318090179</v>
      </c>
    </row>
    <row r="413" spans="1:6" ht="12.75" customHeight="1" x14ac:dyDescent="0.2">
      <c r="A413" s="55" t="s">
        <v>606</v>
      </c>
      <c r="B413" s="87" t="s">
        <v>828</v>
      </c>
      <c r="C413" s="52" t="s">
        <v>829</v>
      </c>
      <c r="D413" s="53">
        <f t="shared" ref="D413:E413" si="112">D289+D350</f>
        <v>70435961</v>
      </c>
      <c r="E413" s="53">
        <f t="shared" si="112"/>
        <v>71259378.109999985</v>
      </c>
      <c r="F413" s="54">
        <f t="shared" si="81"/>
        <v>101.16902942518237</v>
      </c>
    </row>
    <row r="414" spans="1:6" ht="12.75" customHeight="1" x14ac:dyDescent="0.2">
      <c r="A414" s="55" t="s">
        <v>606</v>
      </c>
      <c r="B414" s="87" t="s">
        <v>830</v>
      </c>
      <c r="C414" s="52" t="s">
        <v>831</v>
      </c>
      <c r="D414" s="53">
        <f t="shared" ref="D414:E414" si="113">IF(D412&gt;=D413,D412-D413,0)</f>
        <v>6115226</v>
      </c>
      <c r="E414" s="53">
        <f t="shared" si="113"/>
        <v>144305.99000000954</v>
      </c>
      <c r="F414" s="54">
        <f t="shared" si="81"/>
        <v>2.3597817971079</v>
      </c>
    </row>
    <row r="415" spans="1:6" ht="12.75" customHeight="1" x14ac:dyDescent="0.2">
      <c r="A415" s="55" t="s">
        <v>606</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5359789</v>
      </c>
      <c r="E416" s="53">
        <f t="shared" si="115"/>
        <v>11475014.550000001</v>
      </c>
      <c r="F416" s="54">
        <f t="shared" si="81"/>
        <v>214.09452032533372</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249162</v>
      </c>
      <c r="E418" s="64">
        <f t="shared" si="117"/>
        <v>1975609.57</v>
      </c>
      <c r="F418" s="59">
        <f t="shared" si="81"/>
        <v>792.90163427810023</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606</v>
      </c>
      <c r="B635" s="87" t="s">
        <v>1264</v>
      </c>
      <c r="C635" s="52" t="s">
        <v>1265</v>
      </c>
      <c r="D635" s="53">
        <f t="shared" ref="D635:E635" si="178">IF(D420-D528&gt;=0,D420-D528,0)</f>
        <v>0</v>
      </c>
      <c r="E635" s="53">
        <f t="shared" si="178"/>
        <v>0</v>
      </c>
      <c r="F635" s="54" t="str">
        <f t="shared" si="119"/>
        <v>-</v>
      </c>
    </row>
    <row r="636" spans="1:6" ht="12.75" customHeight="1" x14ac:dyDescent="0.2">
      <c r="A636" s="55" t="s">
        <v>606</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606</v>
      </c>
      <c r="B639" s="87" t="s">
        <v>1272</v>
      </c>
      <c r="C639" s="52" t="s">
        <v>1273</v>
      </c>
      <c r="D639" s="53">
        <f t="shared" ref="D639:E639" si="180">D412+D420</f>
        <v>76551187</v>
      </c>
      <c r="E639" s="53">
        <f t="shared" si="180"/>
        <v>71403684.099999994</v>
      </c>
      <c r="F639" s="54">
        <f t="shared" si="119"/>
        <v>93.275737318090179</v>
      </c>
    </row>
    <row r="640" spans="1:6" ht="12.75" customHeight="1" x14ac:dyDescent="0.2">
      <c r="A640" s="55" t="s">
        <v>606</v>
      </c>
      <c r="B640" s="87" t="s">
        <v>1274</v>
      </c>
      <c r="C640" s="52" t="s">
        <v>1275</v>
      </c>
      <c r="D640" s="53">
        <f t="shared" ref="D640:E640" si="181">D413+D528</f>
        <v>70435961</v>
      </c>
      <c r="E640" s="53">
        <f t="shared" si="181"/>
        <v>71259378.109999985</v>
      </c>
      <c r="F640" s="54">
        <f t="shared" si="119"/>
        <v>101.16902942518237</v>
      </c>
    </row>
    <row r="641" spans="1:6" ht="12.75" customHeight="1" x14ac:dyDescent="0.2">
      <c r="A641" s="55" t="s">
        <v>606</v>
      </c>
      <c r="B641" s="87" t="s">
        <v>1276</v>
      </c>
      <c r="C641" s="52" t="s">
        <v>1277</v>
      </c>
      <c r="D641" s="53">
        <f t="shared" ref="D641:E641" si="182">IF(D639&gt;=D640,D639-D640,0)</f>
        <v>6115226</v>
      </c>
      <c r="E641" s="53">
        <f t="shared" si="182"/>
        <v>144305.99000000954</v>
      </c>
      <c r="F641" s="54">
        <f t="shared" si="119"/>
        <v>2.3597817971079</v>
      </c>
    </row>
    <row r="642" spans="1:6" ht="12.75" customHeight="1" x14ac:dyDescent="0.2">
      <c r="A642" s="55" t="s">
        <v>606</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5359789</v>
      </c>
      <c r="E643" s="53">
        <f t="shared" si="184"/>
        <v>11475014.550000001</v>
      </c>
      <c r="F643" s="54">
        <f t="shared" si="119"/>
        <v>214.09452032533372</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606</v>
      </c>
      <c r="B645" s="87" t="s">
        <v>1284</v>
      </c>
      <c r="C645" s="52" t="s">
        <v>1285</v>
      </c>
      <c r="D645" s="53">
        <f t="shared" ref="D645:E645" si="186">IF(D641+D643-D642-D644&gt;=0,D641+D643-D642-D644,0)</f>
        <v>11475015</v>
      </c>
      <c r="E645" s="53">
        <f t="shared" si="186"/>
        <v>11619320.54000001</v>
      </c>
      <c r="F645" s="54">
        <f t="shared" si="119"/>
        <v>101.2575629748633</v>
      </c>
    </row>
    <row r="646" spans="1:6" ht="24" x14ac:dyDescent="0.2">
      <c r="A646" s="55" t="s">
        <v>606</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v>182910</v>
      </c>
      <c r="E647" s="245">
        <v>200597.18</v>
      </c>
      <c r="F647" s="59">
        <f t="shared" si="119"/>
        <v>109.66988136241866</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8571009</v>
      </c>
      <c r="E649" s="244">
        <v>17239698.629999999</v>
      </c>
      <c r="F649" s="54">
        <f t="shared" ref="F649:F724" si="188">IF(D649&lt;&gt;0,IF(E649/D649&gt;=100,"&gt;&gt;100",E649/D649*100),"-")</f>
        <v>201.13966313651051</v>
      </c>
    </row>
    <row r="650" spans="1:6" ht="12.75" customHeight="1" x14ac:dyDescent="0.2">
      <c r="A650" s="55" t="s">
        <v>1293</v>
      </c>
      <c r="B650" s="87" t="s">
        <v>1294</v>
      </c>
      <c r="C650" s="52" t="s">
        <v>1293</v>
      </c>
      <c r="D650" s="244">
        <v>77588202</v>
      </c>
      <c r="E650" s="244">
        <v>72495250.569999993</v>
      </c>
      <c r="F650" s="54">
        <f t="shared" si="188"/>
        <v>93.435920283344103</v>
      </c>
    </row>
    <row r="651" spans="1:6" ht="12.75" customHeight="1" x14ac:dyDescent="0.2">
      <c r="A651" s="55" t="s">
        <v>1295</v>
      </c>
      <c r="B651" s="87" t="s">
        <v>1296</v>
      </c>
      <c r="C651" s="52" t="s">
        <v>1295</v>
      </c>
      <c r="D651" s="244">
        <v>68919512</v>
      </c>
      <c r="E651" s="244">
        <v>71595290.810000002</v>
      </c>
      <c r="F651" s="54">
        <f t="shared" si="188"/>
        <v>103.88246917650838</v>
      </c>
    </row>
    <row r="652" spans="1:6" ht="24" x14ac:dyDescent="0.2">
      <c r="A652" s="55">
        <v>11</v>
      </c>
      <c r="B652" s="87" t="s">
        <v>1297</v>
      </c>
      <c r="C652" s="52" t="s">
        <v>1298</v>
      </c>
      <c r="D652" s="53">
        <f t="shared" ref="D652:E652" si="189">+D649+D650-D651</f>
        <v>17239699</v>
      </c>
      <c r="E652" s="53">
        <f t="shared" si="189"/>
        <v>18139658.389999986</v>
      </c>
      <c r="F652" s="54">
        <f t="shared" si="188"/>
        <v>105.22027321938734</v>
      </c>
    </row>
    <row r="653" spans="1:6" ht="24" x14ac:dyDescent="0.2">
      <c r="A653" s="55" t="s">
        <v>606</v>
      </c>
      <c r="B653" s="87" t="s">
        <v>1299</v>
      </c>
      <c r="C653" s="52" t="s">
        <v>1300</v>
      </c>
      <c r="D653" s="266"/>
      <c r="E653" s="266"/>
      <c r="F653" s="54" t="str">
        <f t="shared" si="188"/>
        <v>-</v>
      </c>
    </row>
    <row r="654" spans="1:6" ht="24" x14ac:dyDescent="0.2">
      <c r="A654" s="55" t="s">
        <v>606</v>
      </c>
      <c r="B654" s="87" t="s">
        <v>1301</v>
      </c>
      <c r="C654" s="52" t="s">
        <v>1302</v>
      </c>
      <c r="D654" s="266">
        <v>10</v>
      </c>
      <c r="E654" s="266">
        <v>10</v>
      </c>
      <c r="F654" s="54">
        <f t="shared" si="188"/>
        <v>100</v>
      </c>
    </row>
    <row r="655" spans="1:6" ht="12.75" customHeight="1" x14ac:dyDescent="0.2">
      <c r="A655" s="55" t="s">
        <v>606</v>
      </c>
      <c r="B655" s="87" t="s">
        <v>1303</v>
      </c>
      <c r="C655" s="52" t="s">
        <v>1304</v>
      </c>
      <c r="D655" s="266"/>
      <c r="E655" s="266"/>
      <c r="F655" s="54" t="str">
        <f t="shared" si="188"/>
        <v>-</v>
      </c>
    </row>
    <row r="656" spans="1:6" ht="12.75" customHeight="1" x14ac:dyDescent="0.2">
      <c r="A656" s="55" t="s">
        <v>606</v>
      </c>
      <c r="B656" s="87" t="s">
        <v>1305</v>
      </c>
      <c r="C656" s="52" t="s">
        <v>1306</v>
      </c>
      <c r="D656" s="266">
        <v>10</v>
      </c>
      <c r="E656" s="266">
        <v>10</v>
      </c>
      <c r="F656" s="54">
        <f t="shared" si="188"/>
        <v>100</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v>1946312</v>
      </c>
      <c r="E665" s="244">
        <v>2354231</v>
      </c>
      <c r="F665" s="54">
        <f t="shared" si="188"/>
        <v>120.95856162835146</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v>741605</v>
      </c>
      <c r="E668" s="244"/>
      <c r="F668" s="54">
        <f t="shared" si="188"/>
        <v>0</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79512</v>
      </c>
      <c r="E712" s="244">
        <v>41537.49</v>
      </c>
      <c r="F712" s="54">
        <f t="shared" si="188"/>
        <v>52.240529731361299</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v>10000</v>
      </c>
      <c r="F716" s="54" t="str">
        <f t="shared" si="188"/>
        <v>-</v>
      </c>
    </row>
    <row r="717" spans="1:6" ht="12.75" customHeight="1" x14ac:dyDescent="0.2">
      <c r="A717" s="55">
        <v>31215</v>
      </c>
      <c r="B717" s="87" t="s">
        <v>1410</v>
      </c>
      <c r="C717" s="52" t="s">
        <v>1411</v>
      </c>
      <c r="D717" s="244"/>
      <c r="E717" s="244">
        <v>6000</v>
      </c>
      <c r="F717" s="54" t="str">
        <f t="shared" si="188"/>
        <v>-</v>
      </c>
    </row>
    <row r="718" spans="1:6" ht="12.75" customHeight="1" x14ac:dyDescent="0.2">
      <c r="A718" s="55">
        <v>32121</v>
      </c>
      <c r="B718" s="87" t="s">
        <v>1412</v>
      </c>
      <c r="C718" s="52" t="s">
        <v>1413</v>
      </c>
      <c r="D718" s="244">
        <v>24798</v>
      </c>
      <c r="E718" s="244">
        <v>52224.49</v>
      </c>
      <c r="F718" s="54">
        <f t="shared" si="188"/>
        <v>210.59960480683927</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c r="E720" s="244"/>
      <c r="F720" s="54" t="str">
        <f t="shared" si="188"/>
        <v>-</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86068</v>
      </c>
      <c r="E725" s="244">
        <v>86411.76</v>
      </c>
      <c r="F725" s="54">
        <f t="shared" ref="F725:F979" si="190">IF(D725&lt;&gt;0,IF(E725/D725&gt;=100,"&gt;&gt;100",E725/D725*100),"-")</f>
        <v>100.3994051215318</v>
      </c>
    </row>
    <row r="726" spans="1:6" ht="12.75" customHeight="1" x14ac:dyDescent="0.2">
      <c r="A726" s="55" t="s">
        <v>1428</v>
      </c>
      <c r="B726" s="87" t="s">
        <v>1429</v>
      </c>
      <c r="C726" s="52" t="s">
        <v>1428</v>
      </c>
      <c r="D726" s="244">
        <v>2935</v>
      </c>
      <c r="E726" s="244">
        <v>2935.3</v>
      </c>
      <c r="F726" s="54">
        <f t="shared" si="190"/>
        <v>100.01022146507668</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v>5303424</v>
      </c>
      <c r="E763" s="244">
        <v>5367864.05</v>
      </c>
      <c r="F763" s="54">
        <f t="shared" si="190"/>
        <v>101.21506502214419</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41</v>
      </c>
      <c r="C984" s="222" t="s">
        <v>42</v>
      </c>
      <c r="D984" s="67" t="s">
        <v>1943</v>
      </c>
      <c r="E984" s="69" t="s">
        <v>1944</v>
      </c>
      <c r="F984" s="67" t="s">
        <v>52</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65" sqref="E26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49</v>
      </c>
      <c r="B3" s="302" t="s">
        <v>41</v>
      </c>
      <c r="C3" s="303" t="s">
        <v>42</v>
      </c>
      <c r="D3" s="304" t="s">
        <v>1963</v>
      </c>
      <c r="E3" s="302" t="s">
        <v>1964</v>
      </c>
      <c r="F3" s="305" t="s">
        <v>52</v>
      </c>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3073018188</v>
      </c>
      <c r="E6" s="231">
        <f t="shared" si="0"/>
        <v>2740836104.5300012</v>
      </c>
      <c r="F6" s="232">
        <f t="shared" ref="F6:F260" si="1">IF(D6&gt;0,IF(E6/D6&gt;=100,"&gt;&gt;100",E6/D6*100),"-")</f>
        <v>89.190363898035002</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3055344204</v>
      </c>
      <c r="E7" s="106">
        <f t="shared" si="2"/>
        <v>2720519121.9500012</v>
      </c>
      <c r="F7" s="95">
        <f t="shared" si="1"/>
        <v>89.041330217012799</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3021344863</v>
      </c>
      <c r="E12" s="106">
        <f t="shared" si="3"/>
        <v>2689564239.8400011</v>
      </c>
      <c r="F12" s="95">
        <f t="shared" si="1"/>
        <v>89.018776796285266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3020988164</v>
      </c>
      <c r="E13" s="106">
        <f t="shared" si="4"/>
        <v>2689279451.1800013</v>
      </c>
      <c r="F13" s="95">
        <f t="shared" si="1"/>
        <v>89.019860561757611</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662</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664</v>
      </c>
      <c r="C15" s="94" t="s">
        <v>1983</v>
      </c>
      <c r="D15" s="249">
        <v>1814072</v>
      </c>
      <c r="E15" s="249">
        <v>1814071.79</v>
      </c>
      <c r="F15" s="95">
        <f t="shared" si="1"/>
        <v>99.99998842383323</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666</v>
      </c>
      <c r="C16" s="94" t="s">
        <v>1984</v>
      </c>
      <c r="D16" s="249">
        <v>8956376232</v>
      </c>
      <c r="E16" s="249">
        <v>8982945244.9200001</v>
      </c>
      <c r="F16" s="95">
        <f t="shared" si="1"/>
        <v>100.29664913835433</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668</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5937202140</v>
      </c>
      <c r="E18" s="249">
        <v>6295479865.5299997</v>
      </c>
      <c r="F18" s="95">
        <f t="shared" si="1"/>
        <v>106.03445389059971</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68599</v>
      </c>
      <c r="E19" s="106">
        <f t="shared" si="5"/>
        <v>61719</v>
      </c>
      <c r="F19" s="95">
        <f t="shared" si="1"/>
        <v>89.970699281330639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672</v>
      </c>
      <c r="C20" s="94" t="s">
        <v>1990</v>
      </c>
      <c r="D20" s="249">
        <v>335438</v>
      </c>
      <c r="E20" s="249">
        <v>343200.53</v>
      </c>
      <c r="F20" s="95">
        <f t="shared" si="1"/>
        <v>102.31414747285639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30712</v>
      </c>
      <c r="E21" s="249">
        <v>36894</v>
      </c>
      <c r="F21" s="95">
        <f t="shared" si="1"/>
        <v>120.12893982808023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676</v>
      </c>
      <c r="C22" s="94" t="s">
        <v>1992</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678</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682</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684</v>
      </c>
      <c r="C26" s="94" t="s">
        <v>1997</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687</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297551</v>
      </c>
      <c r="E28" s="249">
        <v>318375.53000000003</v>
      </c>
      <c r="F28" s="95">
        <f t="shared" si="1"/>
        <v>106.99864224956394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268221</v>
      </c>
      <c r="E29" s="106">
        <f t="shared" si="6"/>
        <v>186261.66000000003</v>
      </c>
      <c r="F29" s="95">
        <f t="shared" si="1"/>
        <v>69.44335454718312</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690</v>
      </c>
      <c r="C30" s="94" t="s">
        <v>2003</v>
      </c>
      <c r="D30" s="249">
        <v>812093</v>
      </c>
      <c r="E30" s="249">
        <v>812093.29</v>
      </c>
      <c r="F30" s="95">
        <f t="shared" si="1"/>
        <v>100.00003571019576</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694</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696</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543872</v>
      </c>
      <c r="E34" s="249">
        <v>625831.63</v>
      </c>
      <c r="F34" s="95">
        <f t="shared" si="1"/>
        <v>115.06965425688398</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702</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704</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706</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710</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712</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19879</v>
      </c>
      <c r="E45" s="106">
        <f t="shared" si="9"/>
        <v>36808</v>
      </c>
      <c r="F45" s="95">
        <f t="shared" si="1"/>
        <v>185.16021932692792</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716</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39173</v>
      </c>
      <c r="E47" s="249">
        <v>70440.17</v>
      </c>
      <c r="F47" s="95">
        <f t="shared" si="1"/>
        <v>179.81816557322645</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720</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722</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19294</v>
      </c>
      <c r="E50" s="249">
        <v>33632.17</v>
      </c>
      <c r="F50" s="95">
        <f t="shared" si="1"/>
        <v>174.31413911060432</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80487</v>
      </c>
      <c r="E54" s="249">
        <v>97040.47</v>
      </c>
      <c r="F54" s="95">
        <f t="shared" si="1"/>
        <v>120.56663809062333</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80487</v>
      </c>
      <c r="E55" s="249">
        <v>97040.47</v>
      </c>
      <c r="F55" s="95">
        <f t="shared" si="1"/>
        <v>120.56663809062333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33999341</v>
      </c>
      <c r="E56" s="106">
        <f t="shared" si="11"/>
        <v>30954882.109999999</v>
      </c>
      <c r="F56" s="95">
        <f t="shared" si="1"/>
        <v>91.045535588469193</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33999341</v>
      </c>
      <c r="E57" s="249">
        <v>30954882.109999999</v>
      </c>
      <c r="F57" s="95">
        <f t="shared" si="1"/>
        <v>91.045535588469193</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17673984</v>
      </c>
      <c r="E68" s="106">
        <f t="shared" si="13"/>
        <v>20316982.580000002</v>
      </c>
      <c r="F68" s="95">
        <f t="shared" si="1"/>
        <v>114.95417547056736</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17239699</v>
      </c>
      <c r="E69" s="106">
        <f t="shared" si="14"/>
        <v>18139658.390000001</v>
      </c>
      <c r="F69" s="95">
        <f t="shared" si="1"/>
        <v>105.22027321938742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17237287</v>
      </c>
      <c r="E70" s="106">
        <f t="shared" si="15"/>
        <v>18139658.390000001</v>
      </c>
      <c r="F70" s="95">
        <f t="shared" si="1"/>
        <v>105.23499660938522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17237287</v>
      </c>
      <c r="E72" s="249">
        <v>18139658.390000001</v>
      </c>
      <c r="F72" s="95">
        <f t="shared" si="1"/>
        <v>105.23499660938522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2412</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2213</v>
      </c>
      <c r="E78" s="106">
        <f>E79+SUM(E82:E84)-E85+E86</f>
        <v>1117.44</v>
      </c>
      <c r="F78" s="95">
        <f t="shared" si="1"/>
        <v>50.494351558969733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v>2213</v>
      </c>
      <c r="E83" s="249">
        <v>643.23</v>
      </c>
      <c r="F83" s="95">
        <f t="shared" si="1"/>
        <v>29.065973791233617</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v>474.21</v>
      </c>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249162</v>
      </c>
      <c r="E146" s="106">
        <f t="shared" si="26"/>
        <v>1975609.57</v>
      </c>
      <c r="F146" s="95">
        <f t="shared" si="1"/>
        <v>792.90163427810023</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249162</v>
      </c>
      <c r="E158" s="249">
        <v>1977706.09</v>
      </c>
      <c r="F158" s="95">
        <f t="shared" si="1"/>
        <v>793.74306274632568</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v>3303.48</v>
      </c>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v>5400</v>
      </c>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182910</v>
      </c>
      <c r="E170" s="106">
        <f t="shared" si="29"/>
        <v>200597.18</v>
      </c>
      <c r="F170" s="95">
        <f t="shared" si="1"/>
        <v>109.66988136241866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v>182910</v>
      </c>
      <c r="E171" s="249">
        <v>0</v>
      </c>
      <c r="F171" s="95">
        <f t="shared" si="1"/>
        <v>0</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v>200597.18</v>
      </c>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3073018188</v>
      </c>
      <c r="E175" s="106">
        <f t="shared" si="30"/>
        <v>2740836104.5299997</v>
      </c>
      <c r="F175" s="95">
        <f t="shared" si="1"/>
        <v>89.190363898034946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5949807</v>
      </c>
      <c r="E176" s="106">
        <f t="shared" si="31"/>
        <v>6722052.4700000007</v>
      </c>
      <c r="F176" s="95">
        <f t="shared" si="1"/>
        <v>112.97933647259484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2702051</v>
      </c>
      <c r="E177" s="106">
        <f t="shared" si="32"/>
        <v>3140705.06</v>
      </c>
      <c r="F177" s="95">
        <f t="shared" si="1"/>
        <v>116.23411475209018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182910</v>
      </c>
      <c r="E178" s="249">
        <v>187623.37</v>
      </c>
      <c r="F178" s="95">
        <f t="shared" si="1"/>
        <v>102.57687933956589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2157415</v>
      </c>
      <c r="E179" s="249">
        <v>2580498.92</v>
      </c>
      <c r="F179" s="95">
        <f t="shared" si="1"/>
        <v>119.61068779071249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1245</v>
      </c>
      <c r="E180" s="106">
        <f t="shared" si="33"/>
        <v>3113.13</v>
      </c>
      <c r="F180" s="95">
        <f t="shared" si="1"/>
        <v>250.05060240963854</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1245</v>
      </c>
      <c r="E183" s="249">
        <v>3113.13</v>
      </c>
      <c r="F183" s="95">
        <f t="shared" si="1"/>
        <v>250.05060240963854</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v>5419.19</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360481</v>
      </c>
      <c r="E188" s="249">
        <v>364050.45</v>
      </c>
      <c r="F188" s="95">
        <f t="shared" si="1"/>
        <v>100.99019088384686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3247756</v>
      </c>
      <c r="E189" s="249">
        <v>3581347.41</v>
      </c>
      <c r="F189" s="95">
        <f t="shared" si="1"/>
        <v>110.27144311333734</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3067068381</v>
      </c>
      <c r="E237" s="106">
        <f t="shared" si="41"/>
        <v>2734114052.0599999</v>
      </c>
      <c r="F237" s="95">
        <f t="shared" si="1"/>
        <v>89.144215662011348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3055344204</v>
      </c>
      <c r="E238" s="106">
        <f t="shared" si="42"/>
        <v>2720519121.9499998</v>
      </c>
      <c r="F238" s="95">
        <f t="shared" si="1"/>
        <v>89.041330217012757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3055344204</v>
      </c>
      <c r="E239" s="106">
        <f t="shared" si="43"/>
        <v>2720519121.9499998</v>
      </c>
      <c r="F239" s="95">
        <f t="shared" si="1"/>
        <v>89.041330217012757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3055344204</v>
      </c>
      <c r="E240" s="249">
        <v>2720519121.9499998</v>
      </c>
      <c r="F240" s="95">
        <f t="shared" si="1"/>
        <v>89.041330217012757</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11475015</v>
      </c>
      <c r="E245" s="106">
        <f t="shared" si="45"/>
        <v>11619320.539999999</v>
      </c>
      <c r="F245" s="95">
        <f t="shared" si="1"/>
        <v>101.25756297486322</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11475015</v>
      </c>
      <c r="E246" s="106">
        <f t="shared" si="46"/>
        <v>11619320.539999999</v>
      </c>
      <c r="F246" s="95">
        <f t="shared" si="1"/>
        <v>101.25756297486322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11475015</v>
      </c>
      <c r="E247" s="249">
        <v>11619320.539999999</v>
      </c>
      <c r="F247" s="95">
        <f t="shared" si="1"/>
        <v>101.25756297486322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249162</v>
      </c>
      <c r="E255" s="249">
        <v>1975609.57</v>
      </c>
      <c r="F255" s="95">
        <f t="shared" si="1"/>
        <v>792.90163427810023</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158317</v>
      </c>
      <c r="E259" s="106">
        <f t="shared" si="49"/>
        <v>2104675.87</v>
      </c>
      <c r="F259" s="95">
        <f t="shared" si="1"/>
        <v>1329.4061092617976</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158317</v>
      </c>
      <c r="E260" s="250">
        <v>2104675.87</v>
      </c>
      <c r="F260" s="99">
        <f t="shared" si="1"/>
        <v>1329.4061092617976</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12600</v>
      </c>
      <c r="E264" s="249">
        <v>1485493.21</v>
      </c>
      <c r="F264" s="95" t="str">
        <f t="shared" si="50"/>
        <v>&gt;&gt;100</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236562</v>
      </c>
      <c r="E265" s="249">
        <v>495516.36</v>
      </c>
      <c r="F265" s="95">
        <f t="shared" si="50"/>
        <v>209.46574682324294</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v>474.21</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2702051</v>
      </c>
      <c r="E288" s="249">
        <v>3140705.06</v>
      </c>
      <c r="F288" s="95">
        <f t="shared" si="50"/>
        <v>116.23411475209018</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3247756</v>
      </c>
      <c r="E290" s="249">
        <v>3581347.41</v>
      </c>
      <c r="F290" s="95">
        <f t="shared" si="50"/>
        <v>110.27144311333734</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360481</v>
      </c>
      <c r="E298" s="249">
        <v>364050.45</v>
      </c>
      <c r="F298" s="95">
        <f t="shared" si="50"/>
        <v>100.99019088384686</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56" sqref="E56"/>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70435961</v>
      </c>
      <c r="E35" s="83">
        <f t="shared" si="7"/>
        <v>71259378.109999999</v>
      </c>
      <c r="F35" s="65">
        <f t="shared" si="1"/>
        <v>101.1690294251824</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70435961</v>
      </c>
      <c r="E54" s="83">
        <f t="shared" si="12"/>
        <v>71259378.109999999</v>
      </c>
      <c r="F54" s="65">
        <f t="shared" si="1"/>
        <v>101.1690294251824</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70435961</v>
      </c>
      <c r="E55" s="251">
        <v>71259378.109999999</v>
      </c>
      <c r="F55" s="65">
        <f t="shared" si="1"/>
        <v>101.1690294251824</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70435961</v>
      </c>
      <c r="E141" s="108">
        <f t="shared" si="28"/>
        <v>71259378.109999999</v>
      </c>
      <c r="F141" s="84">
        <f t="shared" si="1"/>
        <v>101.1690294251824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47" sqref="E4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5040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5040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5040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c r="E36" s="252">
        <v>5040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18500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18500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c r="E46" s="252">
        <v>18500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5" sqref="D10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5949806.8200000003</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71911535.760000005</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48267040.630000003</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2303042.91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39906667.630000003</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35353.440000000002</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v>50419.19</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5971557.46</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23644495.129999999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71139290.109999999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47828386.530000001</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2298329.21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39483583.759999998</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33485.57</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v>45000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5967987.9900000002</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23310903.579999998</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6722052.4700000137</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6722052.4700000007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3140705.06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v>3581347.41</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f>RefStr!C10*1</f>
        <v>42</v>
      </c>
      <c r="J3" s="132" t="str">
        <f>RefStr!H7</f>
        <v>DA</v>
      </c>
      <c r="K3" s="130" t="str">
        <f>RefStr!H9</f>
        <v>DA</v>
      </c>
      <c r="L3" s="130" t="str">
        <f>RefStr!H10</f>
        <v>DA</v>
      </c>
      <c r="M3" s="130" t="str">
        <f>RefStr!H8</f>
        <v>DA</v>
      </c>
      <c r="N3" s="130" t="str">
        <f>RefStr!H11</f>
        <v>DA</v>
      </c>
      <c r="O3" s="133">
        <f>RefStr!C6</f>
        <v>38173</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Provjera</v>
      </c>
      <c r="C219" s="120" t="s">
        <v>3221</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GIGABYTE</cp:lastModifiedBy>
  <cp:lastPrinted>2022-04-04T19:59:02Z</cp:lastPrinted>
  <dcterms:created xsi:type="dcterms:W3CDTF">2022-04-01T05:14:30Z</dcterms:created>
  <dcterms:modified xsi:type="dcterms:W3CDTF">2023-02-03T11:23:44Z</dcterms:modified>
</cp:coreProperties>
</file>